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1D~1\AppData\Local\Temp\Rar$DIa3836.28869\"/>
    </mc:Choice>
  </mc:AlternateContent>
  <bookViews>
    <workbookView xWindow="0" yWindow="0" windowWidth="28800" windowHeight="12435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Анализ!$A$2:$Y$47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AA35" i="3"/>
  <c r="Z35" i="3"/>
  <c r="Y35" i="3"/>
  <c r="X35" i="3"/>
  <c r="W35" i="3"/>
  <c r="I35" i="3"/>
  <c r="G35" i="3"/>
  <c r="E35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10" i="3"/>
  <c r="AH30" i="3"/>
  <c r="AH31" i="3"/>
  <c r="AH32" i="3"/>
  <c r="AH33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10" i="3"/>
  <c r="AB35" i="3"/>
  <c r="AD14" i="3"/>
  <c r="AD18" i="3"/>
  <c r="AD21" i="3"/>
  <c r="AD23" i="3"/>
  <c r="AD26" i="3"/>
  <c r="AD28" i="3"/>
  <c r="AD29" i="3"/>
  <c r="AD27" i="3"/>
  <c r="AD25" i="3"/>
  <c r="AD24" i="3"/>
  <c r="AD22" i="3"/>
  <c r="AD20" i="3"/>
  <c r="AD19" i="3"/>
  <c r="AD17" i="3"/>
  <c r="AD16" i="3"/>
  <c r="AD15" i="3"/>
  <c r="AD13" i="3"/>
  <c r="AD12" i="3"/>
  <c r="AD11" i="3"/>
  <c r="AD10" i="3"/>
  <c r="F35" i="3"/>
  <c r="H35" i="3"/>
  <c r="J35" i="3" l="1"/>
  <c r="K35" i="3"/>
  <c r="L35" i="3"/>
  <c r="M35" i="3"/>
  <c r="N35" i="3"/>
  <c r="O35" i="3"/>
  <c r="P35" i="3"/>
  <c r="Q35" i="3"/>
  <c r="R35" i="3"/>
  <c r="S35" i="3"/>
  <c r="T35" i="3"/>
  <c r="U35" i="3"/>
  <c r="V35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E9" i="1"/>
  <c r="AH34" i="3" l="1"/>
  <c r="AH35" i="3"/>
  <c r="AH36" i="3"/>
  <c r="AH37" i="3"/>
  <c r="AH38" i="3"/>
  <c r="AH39" i="3"/>
  <c r="AH40" i="3"/>
  <c r="AH41" i="3"/>
  <c r="AH42" i="3"/>
  <c r="AF5" i="3" l="1"/>
  <c r="J7" i="1" s="1"/>
  <c r="AF4" i="3"/>
  <c r="I7" i="1" s="1"/>
  <c r="AF3" i="3"/>
  <c r="H7" i="1" s="1"/>
  <c r="AF2" i="3"/>
  <c r="G7" i="1" s="1"/>
  <c r="AG31" i="3" l="1"/>
  <c r="AG32" i="3"/>
  <c r="AG33" i="3"/>
  <c r="AG34" i="3"/>
  <c r="AJ52" i="3" l="1"/>
  <c r="AI48" i="3"/>
  <c r="AH45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K9" i="3" l="1"/>
  <c r="O2" i="2"/>
  <c r="A1" i="2"/>
  <c r="AK11" i="3" l="1"/>
  <c r="AK13" i="3"/>
  <c r="AK15" i="3"/>
  <c r="AK17" i="3"/>
  <c r="AK19" i="3"/>
  <c r="AK21" i="3"/>
  <c r="AK23" i="3"/>
  <c r="AK25" i="3"/>
  <c r="AK27" i="3"/>
  <c r="AK29" i="3"/>
  <c r="AK31" i="3"/>
  <c r="AK33" i="3"/>
  <c r="AD31" i="3"/>
  <c r="AK35" i="3" s="1"/>
  <c r="AK37" i="3"/>
  <c r="AD34" i="3"/>
  <c r="AK39" i="3" s="1"/>
  <c r="AK41" i="3"/>
  <c r="AK43" i="3"/>
  <c r="AK45" i="3"/>
  <c r="AK47" i="3"/>
  <c r="AK10" i="3"/>
  <c r="AK12" i="3"/>
  <c r="AK14" i="3"/>
  <c r="AK16" i="3"/>
  <c r="AK18" i="3"/>
  <c r="AK20" i="3"/>
  <c r="AK22" i="3"/>
  <c r="AK24" i="3"/>
  <c r="AK26" i="3"/>
  <c r="AK28" i="3"/>
  <c r="AK30" i="3"/>
  <c r="AK32" i="3"/>
  <c r="AD32" i="3"/>
  <c r="AK36" i="3" s="1"/>
  <c r="AD33" i="3"/>
  <c r="AK38" i="3" s="1"/>
  <c r="AK40" i="3"/>
  <c r="AK42" i="3"/>
  <c r="AK44" i="3"/>
  <c r="AK46" i="3"/>
  <c r="M7" i="1" l="1"/>
  <c r="K7" i="1"/>
  <c r="L7" i="1"/>
  <c r="AD30" i="3"/>
  <c r="AK34" i="3" s="1"/>
</calcChain>
</file>

<file path=xl/comments1.xml><?xml version="1.0" encoding="utf-8"?>
<comments xmlns="http://schemas.openxmlformats.org/spreadsheetml/2006/main">
  <authors>
    <author>Старченко</author>
  </authors>
  <commentList>
    <comment ref="AC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<sst xmlns="http://schemas.openxmlformats.org/spreadsheetml/2006/main" count="86" uniqueCount="55">
  <si>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</si>
  <si>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</si>
  <si>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</si>
  <si>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</si>
  <si>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</si>
  <si>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</si>
  <si>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</si>
  <si>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</si>
  <si>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</si>
  <si>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</si>
  <si>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</si>
  <si>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</si>
  <si>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</si>
  <si>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</si>
  <si>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</si>
  <si>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</si>
  <si>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</si>
  <si>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</si>
  <si>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</si>
  <si>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</si>
  <si>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</si>
  <si>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</si>
  <si>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</si>
  <si>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</si>
  <si>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</si>
  <si>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</si>
  <si>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</si>
  <si>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</si>
  <si>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</si>
  <si>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</si>
  <si>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</si>
  <si>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</si>
  <si>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</si>
  <si>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</si>
  <si>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</si>
  <si>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</si>
  <si>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</si>
  <si>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</si>
  <si>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</si>
  <si>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</si>
  <si>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</si>
  <si>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</si>
  <si>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</si>
  <si>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</si>
  <si>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7а</t>
  </si>
  <si>
    <t>русский язык</t>
  </si>
  <si>
    <t>Наиболее частотные ошибки были допущены в следующих заданиях,а именно: 14,21,22,24 и 25.</t>
  </si>
  <si>
    <t>Поэлементный анализ ВПР  класс _____7А______________</t>
  </si>
  <si>
    <t>волнение</t>
  </si>
  <si>
    <t xml:space="preserve">Лексическое значение слова </t>
  </si>
  <si>
    <t>Фразеологизмы и их значения</t>
  </si>
  <si>
    <t>Подорожняя Анна Васильевна</t>
  </si>
  <si>
    <t>Подорожняя Анна Васильевна                                        2020-2021</t>
  </si>
  <si>
    <t>Тире между подлежащим и сказуемым</t>
  </si>
  <si>
    <t>Знаки препинания в простом и сложном предложении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</si>
</sst>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2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7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wrapText="1"/>
      <protection locked="0" hidden="1"/>
    </xf>
    <xf numFmtId="1" fontId="26" fillId="0" borderId="15" xfId="0" applyNumberFormat="1" applyFont="1" applyBorder="1" applyAlignment="1" applyProtection="1">
      <alignment horizontal="center" wrapText="1"/>
      <protection locked="0" hidden="1"/>
    </xf>
    <xf numFmtId="0" fontId="0" fillId="0" borderId="15" xfId="0" applyBorder="1" applyAlignment="1"/>
    <xf numFmtId="0" fontId="14" fillId="0" borderId="15" xfId="0" applyFont="1" applyFill="1" applyBorder="1" applyAlignment="1">
      <alignment horizontal="center"/>
    </xf>
    <xf numFmtId="0" fontId="23" fillId="0" borderId="38" xfId="0" applyFont="1" applyBorder="1"/>
    <xf numFmtId="0" fontId="11" fillId="8" borderId="22" xfId="0" applyFont="1" applyFill="1" applyBorder="1" applyProtection="1">
      <protection locked="0"/>
    </xf>
    <xf numFmtId="9" fontId="12" fillId="8" borderId="22" xfId="0" applyNumberFormat="1" applyFont="1" applyFill="1" applyBorder="1" applyAlignment="1" applyProtection="1">
      <alignment horizontal="center" vertical="center"/>
    </xf>
    <xf numFmtId="9" fontId="12" fillId="8" borderId="22" xfId="0" applyNumberFormat="1" applyFont="1" applyFill="1" applyBorder="1" applyProtection="1">
      <protection locked="0"/>
    </xf>
    <xf numFmtId="1" fontId="27" fillId="0" borderId="15" xfId="0" applyNumberFormat="1" applyFont="1" applyBorder="1" applyAlignment="1" applyProtection="1">
      <alignment horizontal="center" wrapText="1"/>
      <protection locked="0" hidden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11" fillId="7" borderId="22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2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9999"/>
      <color rgb="FFCCFF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Поэлементный!$AJ$9:$AJ$47</c:f>
              <c:strCache>
                <c:ptCount val="39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#ССЫЛКА!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#ССЫЛКА!</c:v>
                </c:pt>
                <c:pt idx="15">
                  <c:v>#ССЫЛКА!</c:v>
                </c:pt>
                <c:pt idx="16">
                  <c:v>Фамилия </c:v>
                </c:pt>
                <c:pt idx="17">
                  <c:v>#ССЫЛКА!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#ССЫЛКА!</c:v>
                </c:pt>
                <c:pt idx="25">
                  <c:v>Фамилия </c:v>
                </c:pt>
                <c:pt idx="26">
                  <c:v>Фамилия </c:v>
                </c:pt>
                <c:pt idx="27">
                  <c:v>Фамилия </c:v>
                </c:pt>
                <c:pt idx="28">
                  <c:v>#ССЫЛКА!</c:v>
                </c:pt>
                <c:pt idx="29">
                  <c:v>Фамилия </c:v>
                </c:pt>
                <c:pt idx="30">
                  <c:v>Фамилия 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  <c:pt idx="36">
                  <c:v>#ССЫЛКА!</c:v>
                </c:pt>
                <c:pt idx="37">
                  <c:v>#ССЫЛКА!</c:v>
                </c:pt>
                <c:pt idx="38">
                  <c:v>#ССЫЛКА!</c:v>
                </c:pt>
              </c:strCache>
            </c:strRef>
          </c:cat>
          <c:val>
            <c:numRef>
              <c:f>Поэлементный!$AK$9:$AK$47</c:f>
              <c:numCache>
                <c:formatCode>0%</c:formatCode>
                <c:ptCount val="39"/>
                <c:pt idx="0">
                  <c:v>0.92</c:v>
                </c:pt>
                <c:pt idx="1">
                  <c:v>0.36</c:v>
                </c:pt>
                <c:pt idx="2">
                  <c:v>0.56000000000000005</c:v>
                </c:pt>
                <c:pt idx="3">
                  <c:v>0.4</c:v>
                </c:pt>
                <c:pt idx="4">
                  <c:v>0.72</c:v>
                </c:pt>
                <c:pt idx="5">
                  <c:v>0.96</c:v>
                </c:pt>
                <c:pt idx="6">
                  <c:v>0.8</c:v>
                </c:pt>
                <c:pt idx="7">
                  <c:v>0.72</c:v>
                </c:pt>
                <c:pt idx="8">
                  <c:v>0.68</c:v>
                </c:pt>
                <c:pt idx="9">
                  <c:v>0</c:v>
                </c:pt>
                <c:pt idx="10">
                  <c:v>0.8</c:v>
                </c:pt>
                <c:pt idx="11">
                  <c:v>0.72</c:v>
                </c:pt>
                <c:pt idx="12">
                  <c:v>0.6</c:v>
                </c:pt>
                <c:pt idx="13">
                  <c:v>0.64</c:v>
                </c:pt>
                <c:pt idx="14">
                  <c:v>0</c:v>
                </c:pt>
                <c:pt idx="15">
                  <c:v>0</c:v>
                </c:pt>
                <c:pt idx="16">
                  <c:v>0.8</c:v>
                </c:pt>
                <c:pt idx="17">
                  <c:v>0</c:v>
                </c:pt>
                <c:pt idx="18">
                  <c:v>0.8</c:v>
                </c:pt>
                <c:pt idx="19">
                  <c:v>0.12</c:v>
                </c:pt>
                <c:pt idx="20">
                  <c:v>0.52</c:v>
                </c:pt>
                <c:pt idx="21">
                  <c:v>0.68</c:v>
                </c:pt>
                <c:pt idx="22">
                  <c:v>0.72</c:v>
                </c:pt>
                <c:pt idx="23">
                  <c:v>0.8</c:v>
                </c:pt>
                <c:pt idx="24">
                  <c:v>0</c:v>
                </c:pt>
                <c:pt idx="25">
                  <c:v>0.68</c:v>
                </c:pt>
                <c:pt idx="26">
                  <c:v>0.68</c:v>
                </c:pt>
                <c:pt idx="27">
                  <c:v>0.6</c:v>
                </c:pt>
                <c:pt idx="28">
                  <c:v>0</c:v>
                </c:pt>
                <c:pt idx="29">
                  <c:v>0.4</c:v>
                </c:pt>
                <c:pt idx="30">
                  <c:v>0.64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35904"/>
        <c:axId val="137835512"/>
      </c:barChart>
      <c:catAx>
        <c:axId val="1378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5512"/>
        <c:crosses val="autoZero"/>
        <c:auto val="1"/>
        <c:lblAlgn val="ctr"/>
        <c:lblOffset val="100"/>
        <c:noMultiLvlLbl val="0"/>
      </c:catAx>
      <c:valAx>
        <c:axId val="13783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Поэлементный!$AH$51:$AJ$51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Поэлементный!$AH$52:$AJ$52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32768"/>
        <c:axId val="137837472"/>
      </c:barChart>
      <c:catAx>
        <c:axId val="1378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7472"/>
        <c:crosses val="autoZero"/>
        <c:auto val="1"/>
        <c:lblAlgn val="ctr"/>
        <c:lblOffset val="100"/>
        <c:noMultiLvlLbl val="0"/>
      </c:catAx>
      <c:valAx>
        <c:axId val="1378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951154710811363"/>
          <c:y val="0.16741352793293526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0.16</c:v>
                </c:pt>
                <c:pt idx="1">
                  <c:v>0.76</c:v>
                </c:pt>
                <c:pt idx="2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31592"/>
        <c:axId val="137834728"/>
      </c:barChart>
      <c:catAx>
        <c:axId val="13783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4728"/>
        <c:crosses val="autoZero"/>
        <c:auto val="1"/>
        <c:lblAlgn val="ctr"/>
        <c:lblOffset val="100"/>
        <c:noMultiLvlLbl val="0"/>
      </c:catAx>
      <c:valAx>
        <c:axId val="137834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Анализ!#REF!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831984"/>
        <c:axId val="137832376"/>
      </c:barChart>
      <c:catAx>
        <c:axId val="13783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2376"/>
        <c:crosses val="autoZero"/>
        <c:auto val="1"/>
        <c:lblAlgn val="ctr"/>
        <c:lblOffset val="100"/>
        <c:noMultiLvlLbl val="0"/>
      </c:catAx>
      <c:valAx>
        <c:axId val="13783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83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21772</xdr:rowOff>
    </xdr:from>
    <xdr:to>
      <xdr:col>33</xdr:col>
      <xdr:colOff>43542</xdr:colOff>
      <xdr:row>53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54</xdr:row>
      <xdr:rowOff>71717</xdr:rowOff>
    </xdr:from>
    <xdr:to>
      <xdr:col>27</xdr:col>
      <xdr:colOff>331692</xdr:colOff>
      <xdr:row>64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11046</xdr:colOff>
      <xdr:row>0</xdr:row>
      <xdr:rowOff>89647</xdr:rowOff>
    </xdr:from>
    <xdr:to>
      <xdr:col>39</xdr:col>
      <xdr:colOff>83985</xdr:colOff>
      <xdr:row>7</xdr:row>
      <xdr:rowOff>81890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30358</xdr:rowOff>
    </xdr:from>
    <xdr:to>
      <xdr:col>23</xdr:col>
      <xdr:colOff>473908</xdr:colOff>
      <xdr:row>57</xdr:row>
      <xdr:rowOff>44212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76;&#1080;&#1084;/Downloads/Forma%20otcheta%20russkii%20iazyk%207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52"/>
  <sheetViews>
    <sheetView tabSelected="1" zoomScale="70" zoomScaleNormal="70" workbookViewId="0">
      <selection activeCell="AE33" sqref="AE33"/>
    </sheetView>
  </sheetViews>
  <sheetFormatPr defaultRowHeight="15" x14ac:dyDescent="0.25"/>
  <cols>
    <col min="1" max="2" width="5.7109375" customWidth="1"/>
    <col min="3" max="3" width="7.28515625" customWidth="1"/>
    <col min="4" max="4" width="7" customWidth="1"/>
    <col min="5" max="28" width="5.7109375" customWidth="1"/>
    <col min="29" max="29" width="17.5703125" customWidth="1"/>
    <col min="30" max="30" width="12.140625" customWidth="1"/>
    <col min="31" max="31" width="11.42578125" customWidth="1"/>
    <col min="32" max="32" width="12.140625" customWidth="1"/>
    <col min="33" max="33" width="15.7109375" customWidth="1"/>
    <col min="34" max="34" width="12.5703125" customWidth="1"/>
    <col min="35" max="35" width="21.7109375" customWidth="1"/>
  </cols>
  <sheetData>
    <row r="2" spans="1:45" ht="21" x14ac:dyDescent="0.35">
      <c r="D2" s="62" t="s">
        <v>47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E2" s="35">
        <v>5</v>
      </c>
      <c r="AF2" s="33">
        <f>COUNTIF(AE10:AE34,5)</f>
        <v>1</v>
      </c>
    </row>
    <row r="3" spans="1:45" ht="21" x14ac:dyDescent="0.35"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E3" s="35">
        <v>4</v>
      </c>
      <c r="AF3" s="33">
        <f>COUNTIF(AE10:AE34,4)</f>
        <v>3</v>
      </c>
    </row>
    <row r="4" spans="1:45" ht="21" x14ac:dyDescent="0.35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E4" s="35">
        <v>3</v>
      </c>
      <c r="AF4" s="33">
        <f>COUNTIF(AE10:AE36,3)</f>
        <v>15</v>
      </c>
    </row>
    <row r="5" spans="1:45" ht="21.75" thickBot="1" x14ac:dyDescent="0.4">
      <c r="AE5" s="35">
        <v>2</v>
      </c>
      <c r="AF5" s="33">
        <f>COUNTIF(AE10:AE37,2)</f>
        <v>6</v>
      </c>
    </row>
    <row r="6" spans="1:45" ht="29.25" thickBot="1" x14ac:dyDescent="0.5">
      <c r="F6" s="64" t="s">
        <v>23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T6" s="24" t="s">
        <v>25</v>
      </c>
      <c r="U6" s="24"/>
      <c r="V6" s="25"/>
      <c r="W6" s="25"/>
      <c r="X6" s="25"/>
      <c r="Y6" s="25"/>
      <c r="Z6" s="25"/>
      <c r="AA6" s="25"/>
      <c r="AB6" s="25"/>
      <c r="AC6" s="26">
        <v>25</v>
      </c>
    </row>
    <row r="7" spans="1:45" x14ac:dyDescent="0.25"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9" spans="1:45" ht="56.25" x14ac:dyDescent="0.25">
      <c r="A9" s="41" t="s">
        <v>5</v>
      </c>
      <c r="B9" s="41"/>
      <c r="C9" s="43" t="s">
        <v>35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50" t="s">
        <v>31</v>
      </c>
      <c r="AD9" s="50" t="s">
        <v>24</v>
      </c>
      <c r="AE9" s="50" t="s">
        <v>33</v>
      </c>
      <c r="AF9" s="50" t="s">
        <v>34</v>
      </c>
      <c r="AG9" s="50" t="s">
        <v>29</v>
      </c>
      <c r="AH9" s="44" t="s">
        <v>30</v>
      </c>
      <c r="AI9" s="49" t="s">
        <v>32</v>
      </c>
      <c r="AJ9" s="18" t="str">
        <f t="shared" ref="AJ9:AJ17" si="0">A10</f>
        <v xml:space="preserve">Фамилия </v>
      </c>
      <c r="AK9" s="19">
        <f t="shared" ref="AK9:AK17" si="1">AD10</f>
        <v>0.92</v>
      </c>
      <c r="AL9" s="18"/>
      <c r="AM9" s="18"/>
      <c r="AN9" s="29"/>
      <c r="AO9" s="29"/>
      <c r="AP9" s="29"/>
      <c r="AQ9" s="29"/>
      <c r="AR9" s="29"/>
      <c r="AS9" s="29"/>
    </row>
    <row r="10" spans="1:45" ht="15.75" x14ac:dyDescent="0.25">
      <c r="A10" s="42" t="s">
        <v>17</v>
      </c>
      <c r="B10" s="42"/>
      <c r="C10" s="42">
        <v>70001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>
        <v>1</v>
      </c>
      <c r="L10" s="51">
        <v>1</v>
      </c>
      <c r="M10" s="51">
        <v>1</v>
      </c>
      <c r="N10" s="51">
        <v>1</v>
      </c>
      <c r="O10" s="51">
        <v>1</v>
      </c>
      <c r="P10" s="51">
        <v>1</v>
      </c>
      <c r="Q10" s="51">
        <v>1</v>
      </c>
      <c r="R10" s="51">
        <v>1</v>
      </c>
      <c r="S10" s="51">
        <v>1</v>
      </c>
      <c r="T10" s="51">
        <v>1</v>
      </c>
      <c r="U10" s="51">
        <v>1</v>
      </c>
      <c r="V10" s="51">
        <v>0</v>
      </c>
      <c r="W10" s="51">
        <v>1</v>
      </c>
      <c r="X10" s="51">
        <v>1</v>
      </c>
      <c r="Y10" s="51">
        <v>0</v>
      </c>
      <c r="Z10" s="51">
        <v>1</v>
      </c>
      <c r="AA10" s="51">
        <v>1</v>
      </c>
      <c r="AB10" s="51">
        <v>1</v>
      </c>
      <c r="AC10" s="27">
        <v>23</v>
      </c>
      <c r="AD10" s="28">
        <f t="shared" ref="AD10:AD29" si="2">AC10/$AC$6</f>
        <v>0.92</v>
      </c>
      <c r="AE10" s="30">
        <v>4</v>
      </c>
      <c r="AF10" s="51">
        <v>5</v>
      </c>
      <c r="AG10" s="51" t="str">
        <f>IF(AE10=AF10,"подтвердил",IF(AE10&gt;AF10,"повысил","понизил"))</f>
        <v>понизил</v>
      </c>
      <c r="AH10" s="52">
        <f>AE10-AF10</f>
        <v>-1</v>
      </c>
      <c r="AI10" s="37"/>
      <c r="AJ10" s="18" t="str">
        <f t="shared" si="0"/>
        <v xml:space="preserve">Фамилия </v>
      </c>
      <c r="AK10" s="19">
        <f t="shared" si="1"/>
        <v>0.36</v>
      </c>
      <c r="AL10" s="18"/>
      <c r="AM10" s="18"/>
      <c r="AN10" s="29"/>
      <c r="AO10" s="29"/>
      <c r="AP10" s="29"/>
      <c r="AQ10" s="29"/>
      <c r="AR10" s="29"/>
      <c r="AS10" s="29"/>
    </row>
    <row r="11" spans="1:45" ht="15.75" x14ac:dyDescent="0.25">
      <c r="A11" s="42" t="s">
        <v>17</v>
      </c>
      <c r="B11" s="42"/>
      <c r="C11" s="42">
        <v>70002</v>
      </c>
      <c r="D11" s="51">
        <v>1</v>
      </c>
      <c r="E11" s="51">
        <v>0</v>
      </c>
      <c r="F11" s="51">
        <v>1</v>
      </c>
      <c r="G11" s="51">
        <v>1</v>
      </c>
      <c r="H11" s="51">
        <v>0</v>
      </c>
      <c r="I11" s="51">
        <v>0</v>
      </c>
      <c r="J11" s="51">
        <v>0</v>
      </c>
      <c r="K11" s="51">
        <v>1</v>
      </c>
      <c r="L11" s="51">
        <v>1</v>
      </c>
      <c r="M11" s="51">
        <v>1</v>
      </c>
      <c r="N11" s="51">
        <v>0</v>
      </c>
      <c r="O11" s="51">
        <v>1</v>
      </c>
      <c r="P11" s="51">
        <v>0</v>
      </c>
      <c r="Q11" s="51">
        <v>0</v>
      </c>
      <c r="R11" s="51">
        <v>0</v>
      </c>
      <c r="S11" s="51">
        <v>0</v>
      </c>
      <c r="T11" s="51">
        <v>1</v>
      </c>
      <c r="U11" s="51">
        <v>0</v>
      </c>
      <c r="V11" s="51">
        <v>1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27">
        <v>9</v>
      </c>
      <c r="AD11" s="28">
        <f t="shared" si="2"/>
        <v>0.36</v>
      </c>
      <c r="AE11" s="30">
        <v>2</v>
      </c>
      <c r="AF11" s="51">
        <v>4</v>
      </c>
      <c r="AG11" s="51" t="str">
        <f t="shared" ref="AG11:AG30" si="3">IF(AE11=AF11,"подтвердил",IF(AE11&gt;AF11,"повысил","понизил"))</f>
        <v>понизил</v>
      </c>
      <c r="AH11" s="59">
        <f t="shared" ref="AH11:AH33" si="4">AE11-AF11</f>
        <v>-2</v>
      </c>
      <c r="AI11" s="37"/>
      <c r="AJ11" s="18" t="str">
        <f t="shared" si="0"/>
        <v xml:space="preserve">Фамилия </v>
      </c>
      <c r="AK11" s="19">
        <f t="shared" si="1"/>
        <v>0.56000000000000005</v>
      </c>
      <c r="AL11" s="18"/>
      <c r="AM11" s="18"/>
      <c r="AN11" s="29"/>
      <c r="AO11" s="29"/>
      <c r="AP11" s="29"/>
      <c r="AQ11" s="29"/>
      <c r="AR11" s="29"/>
      <c r="AS11" s="29"/>
    </row>
    <row r="12" spans="1:45" ht="15.75" x14ac:dyDescent="0.25">
      <c r="A12" s="42" t="s">
        <v>17</v>
      </c>
      <c r="B12" s="42"/>
      <c r="C12" s="42">
        <v>70003</v>
      </c>
      <c r="D12" s="51">
        <v>1</v>
      </c>
      <c r="E12" s="51">
        <v>0</v>
      </c>
      <c r="F12" s="51">
        <v>1</v>
      </c>
      <c r="G12" s="51">
        <v>1</v>
      </c>
      <c r="H12" s="51">
        <v>1</v>
      </c>
      <c r="I12" s="51">
        <v>0</v>
      </c>
      <c r="J12" s="51">
        <v>0</v>
      </c>
      <c r="K12" s="51">
        <v>1</v>
      </c>
      <c r="L12" s="51">
        <v>1</v>
      </c>
      <c r="M12" s="51">
        <v>1</v>
      </c>
      <c r="N12" s="51">
        <v>0</v>
      </c>
      <c r="O12" s="51">
        <v>1</v>
      </c>
      <c r="P12" s="51">
        <v>0</v>
      </c>
      <c r="Q12" s="51">
        <v>0</v>
      </c>
      <c r="R12" s="51">
        <v>0</v>
      </c>
      <c r="S12" s="51">
        <v>0</v>
      </c>
      <c r="T12" s="51">
        <v>1</v>
      </c>
      <c r="U12" s="51">
        <v>1</v>
      </c>
      <c r="V12" s="51">
        <v>0</v>
      </c>
      <c r="W12" s="51">
        <v>1</v>
      </c>
      <c r="X12" s="51">
        <v>1</v>
      </c>
      <c r="Y12" s="51">
        <v>0</v>
      </c>
      <c r="Z12" s="51">
        <v>1</v>
      </c>
      <c r="AA12" s="51">
        <v>1</v>
      </c>
      <c r="AB12" s="51">
        <v>0</v>
      </c>
      <c r="AC12" s="27">
        <v>14</v>
      </c>
      <c r="AD12" s="28">
        <f t="shared" si="2"/>
        <v>0.56000000000000005</v>
      </c>
      <c r="AE12" s="30">
        <v>2</v>
      </c>
      <c r="AF12" s="51">
        <v>4</v>
      </c>
      <c r="AG12" s="51" t="str">
        <f t="shared" si="3"/>
        <v>понизил</v>
      </c>
      <c r="AH12" s="59">
        <f t="shared" si="4"/>
        <v>-2</v>
      </c>
      <c r="AI12" s="37"/>
      <c r="AJ12" s="18" t="str">
        <f t="shared" si="0"/>
        <v xml:space="preserve">Фамилия </v>
      </c>
      <c r="AK12" s="19">
        <f t="shared" si="1"/>
        <v>0.4</v>
      </c>
      <c r="AL12" s="18"/>
      <c r="AM12" s="18"/>
      <c r="AN12" s="29"/>
      <c r="AO12" s="29"/>
      <c r="AP12" s="29"/>
      <c r="AQ12" s="29"/>
      <c r="AR12" s="29"/>
      <c r="AS12" s="29"/>
    </row>
    <row r="13" spans="1:45" ht="15.75" x14ac:dyDescent="0.25">
      <c r="A13" s="42" t="s">
        <v>17</v>
      </c>
      <c r="B13" s="42"/>
      <c r="C13" s="42">
        <v>70004</v>
      </c>
      <c r="D13" s="51">
        <v>0</v>
      </c>
      <c r="E13" s="51">
        <v>1</v>
      </c>
      <c r="F13" s="51">
        <v>1</v>
      </c>
      <c r="G13" s="51">
        <v>1</v>
      </c>
      <c r="H13" s="51">
        <v>0</v>
      </c>
      <c r="I13" s="51">
        <v>0</v>
      </c>
      <c r="J13" s="51">
        <v>1</v>
      </c>
      <c r="K13" s="51">
        <v>1</v>
      </c>
      <c r="L13" s="51">
        <v>0</v>
      </c>
      <c r="M13" s="51">
        <v>1</v>
      </c>
      <c r="N13" s="51">
        <v>0</v>
      </c>
      <c r="O13" s="51">
        <v>0</v>
      </c>
      <c r="P13" s="51">
        <v>1</v>
      </c>
      <c r="Q13" s="51">
        <v>0</v>
      </c>
      <c r="R13" s="51">
        <v>0</v>
      </c>
      <c r="S13" s="51">
        <v>0</v>
      </c>
      <c r="T13" s="51">
        <v>1</v>
      </c>
      <c r="U13" s="51">
        <v>0</v>
      </c>
      <c r="V13" s="51">
        <v>0</v>
      </c>
      <c r="W13" s="51">
        <v>1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27">
        <v>10</v>
      </c>
      <c r="AD13" s="28">
        <f t="shared" si="2"/>
        <v>0.4</v>
      </c>
      <c r="AE13" s="30">
        <v>2</v>
      </c>
      <c r="AF13" s="51">
        <v>4</v>
      </c>
      <c r="AG13" s="51" t="str">
        <f t="shared" si="3"/>
        <v>понизил</v>
      </c>
      <c r="AH13" s="59">
        <f t="shared" si="4"/>
        <v>-2</v>
      </c>
      <c r="AI13" s="37"/>
      <c r="AJ13" s="18" t="str">
        <f t="shared" si="0"/>
        <v xml:space="preserve">Фамилия </v>
      </c>
      <c r="AK13" s="19">
        <f t="shared" si="1"/>
        <v>0.72</v>
      </c>
      <c r="AL13" s="18"/>
      <c r="AM13" s="18"/>
      <c r="AN13" s="29"/>
      <c r="AO13" s="29"/>
      <c r="AP13" s="29"/>
      <c r="AQ13" s="29"/>
      <c r="AR13" s="29"/>
      <c r="AS13" s="29"/>
    </row>
    <row r="14" spans="1:45" ht="15.75" x14ac:dyDescent="0.25">
      <c r="A14" s="42" t="s">
        <v>17</v>
      </c>
      <c r="B14" s="42"/>
      <c r="C14" s="42">
        <v>70005</v>
      </c>
      <c r="D14" s="51">
        <v>0</v>
      </c>
      <c r="E14" s="51">
        <v>1</v>
      </c>
      <c r="F14" s="51">
        <v>1</v>
      </c>
      <c r="G14" s="51">
        <v>1</v>
      </c>
      <c r="H14" s="51">
        <v>1</v>
      </c>
      <c r="I14" s="51">
        <v>1</v>
      </c>
      <c r="J14" s="51">
        <v>1</v>
      </c>
      <c r="K14" s="51">
        <v>1</v>
      </c>
      <c r="L14" s="51">
        <v>1</v>
      </c>
      <c r="M14" s="51">
        <v>1</v>
      </c>
      <c r="N14" s="51">
        <v>0</v>
      </c>
      <c r="O14" s="51">
        <v>1</v>
      </c>
      <c r="P14" s="51">
        <v>1</v>
      </c>
      <c r="Q14" s="51">
        <v>0</v>
      </c>
      <c r="R14" s="51">
        <v>1</v>
      </c>
      <c r="S14" s="51">
        <v>0</v>
      </c>
      <c r="T14" s="51">
        <v>1</v>
      </c>
      <c r="U14" s="51">
        <v>1</v>
      </c>
      <c r="V14" s="51">
        <v>1</v>
      </c>
      <c r="W14" s="51">
        <v>1</v>
      </c>
      <c r="X14" s="51">
        <v>1</v>
      </c>
      <c r="Y14" s="51">
        <v>0</v>
      </c>
      <c r="Z14" s="51">
        <v>0</v>
      </c>
      <c r="AA14" s="51">
        <v>1</v>
      </c>
      <c r="AB14" s="51">
        <v>0</v>
      </c>
      <c r="AC14" s="27">
        <v>18</v>
      </c>
      <c r="AD14" s="28">
        <f t="shared" si="2"/>
        <v>0.72</v>
      </c>
      <c r="AE14" s="30">
        <v>3</v>
      </c>
      <c r="AF14" s="51">
        <v>4</v>
      </c>
      <c r="AG14" s="51" t="str">
        <f t="shared" si="3"/>
        <v>понизил</v>
      </c>
      <c r="AH14" s="52">
        <f t="shared" si="4"/>
        <v>-1</v>
      </c>
      <c r="AI14" s="37"/>
      <c r="AJ14" s="18" t="str">
        <f t="shared" si="0"/>
        <v xml:space="preserve">Фамилия </v>
      </c>
      <c r="AK14" s="19">
        <f t="shared" si="1"/>
        <v>0.96</v>
      </c>
      <c r="AL14" s="18"/>
      <c r="AM14" s="18"/>
      <c r="AN14" s="29"/>
      <c r="AO14" s="29"/>
      <c r="AP14" s="29"/>
      <c r="AQ14" s="29"/>
      <c r="AR14" s="29"/>
      <c r="AS14" s="29"/>
    </row>
    <row r="15" spans="1:45" ht="15.75" x14ac:dyDescent="0.25">
      <c r="A15" s="42" t="s">
        <v>17</v>
      </c>
      <c r="B15" s="42"/>
      <c r="C15" s="42">
        <v>70006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51">
        <v>1</v>
      </c>
      <c r="R15" s="51">
        <v>1</v>
      </c>
      <c r="S15" s="51">
        <v>1</v>
      </c>
      <c r="T15" s="51">
        <v>1</v>
      </c>
      <c r="U15" s="51">
        <v>1</v>
      </c>
      <c r="V15" s="51">
        <v>1</v>
      </c>
      <c r="W15" s="51">
        <v>1</v>
      </c>
      <c r="X15" s="51">
        <v>1</v>
      </c>
      <c r="Y15" s="51">
        <v>0</v>
      </c>
      <c r="Z15" s="51">
        <v>1</v>
      </c>
      <c r="AA15" s="51">
        <v>1</v>
      </c>
      <c r="AB15" s="51">
        <v>1</v>
      </c>
      <c r="AC15" s="27">
        <v>24</v>
      </c>
      <c r="AD15" s="28">
        <f t="shared" si="2"/>
        <v>0.96</v>
      </c>
      <c r="AE15" s="30">
        <v>5</v>
      </c>
      <c r="AF15" s="51">
        <v>5</v>
      </c>
      <c r="AG15" s="51" t="str">
        <f t="shared" si="3"/>
        <v>подтвердил</v>
      </c>
      <c r="AH15" s="52">
        <f t="shared" si="4"/>
        <v>0</v>
      </c>
      <c r="AI15" s="37"/>
      <c r="AJ15" s="18" t="str">
        <f t="shared" si="0"/>
        <v xml:space="preserve">Фамилия </v>
      </c>
      <c r="AK15" s="19">
        <f t="shared" si="1"/>
        <v>0.8</v>
      </c>
      <c r="AL15" s="18"/>
      <c r="AM15" s="18"/>
      <c r="AN15" s="29"/>
      <c r="AO15" s="29"/>
      <c r="AP15" s="29"/>
      <c r="AQ15" s="29"/>
      <c r="AR15" s="29"/>
      <c r="AS15" s="29"/>
    </row>
    <row r="16" spans="1:45" ht="15.75" x14ac:dyDescent="0.25">
      <c r="A16" s="42" t="s">
        <v>17</v>
      </c>
      <c r="B16" s="42"/>
      <c r="C16" s="42">
        <v>70007</v>
      </c>
      <c r="D16" s="51">
        <v>1</v>
      </c>
      <c r="E16" s="51">
        <v>1</v>
      </c>
      <c r="F16" s="51">
        <v>1</v>
      </c>
      <c r="G16" s="51">
        <v>1</v>
      </c>
      <c r="H16" s="51">
        <v>1</v>
      </c>
      <c r="I16" s="51">
        <v>1</v>
      </c>
      <c r="J16" s="51">
        <v>1</v>
      </c>
      <c r="K16" s="51">
        <v>1</v>
      </c>
      <c r="L16" s="51">
        <v>1</v>
      </c>
      <c r="M16" s="51">
        <v>1</v>
      </c>
      <c r="N16" s="51">
        <v>1</v>
      </c>
      <c r="O16" s="51">
        <v>1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1</v>
      </c>
      <c r="V16" s="51">
        <v>1</v>
      </c>
      <c r="W16" s="51">
        <v>1</v>
      </c>
      <c r="X16" s="51">
        <v>0</v>
      </c>
      <c r="Y16" s="51">
        <v>0</v>
      </c>
      <c r="Z16" s="51">
        <v>1</v>
      </c>
      <c r="AA16" s="51">
        <v>0</v>
      </c>
      <c r="AB16" s="51">
        <v>0</v>
      </c>
      <c r="AC16" s="27">
        <v>20</v>
      </c>
      <c r="AD16" s="28">
        <f t="shared" si="2"/>
        <v>0.8</v>
      </c>
      <c r="AE16" s="30">
        <v>4</v>
      </c>
      <c r="AF16" s="51">
        <v>4</v>
      </c>
      <c r="AG16" s="51" t="str">
        <f t="shared" si="3"/>
        <v>подтвердил</v>
      </c>
      <c r="AH16" s="52">
        <f t="shared" si="4"/>
        <v>0</v>
      </c>
      <c r="AI16" s="37"/>
      <c r="AJ16" s="18" t="str">
        <f t="shared" si="0"/>
        <v xml:space="preserve">Фамилия </v>
      </c>
      <c r="AK16" s="19">
        <f t="shared" si="1"/>
        <v>0.72</v>
      </c>
      <c r="AL16" s="18"/>
      <c r="AM16" s="18"/>
      <c r="AN16" s="29"/>
      <c r="AO16" s="29"/>
      <c r="AP16" s="29"/>
      <c r="AQ16" s="29"/>
      <c r="AR16" s="29"/>
      <c r="AS16" s="29"/>
    </row>
    <row r="17" spans="1:45" ht="15.75" x14ac:dyDescent="0.25">
      <c r="A17" s="42" t="s">
        <v>17</v>
      </c>
      <c r="B17" s="42"/>
      <c r="C17" s="42">
        <v>70008</v>
      </c>
      <c r="D17" s="51">
        <v>1</v>
      </c>
      <c r="E17" s="51">
        <v>1</v>
      </c>
      <c r="F17" s="51">
        <v>1</v>
      </c>
      <c r="G17" s="51">
        <v>1</v>
      </c>
      <c r="H17" s="51">
        <v>1</v>
      </c>
      <c r="I17" s="51">
        <v>0</v>
      </c>
      <c r="J17" s="51">
        <v>1</v>
      </c>
      <c r="K17" s="51">
        <v>1</v>
      </c>
      <c r="L17" s="51">
        <v>1</v>
      </c>
      <c r="M17" s="51">
        <v>1</v>
      </c>
      <c r="N17" s="51">
        <v>0</v>
      </c>
      <c r="O17" s="51">
        <v>1</v>
      </c>
      <c r="P17" s="51">
        <v>1</v>
      </c>
      <c r="Q17" s="51">
        <v>0</v>
      </c>
      <c r="R17" s="51">
        <v>1</v>
      </c>
      <c r="S17" s="51">
        <v>1</v>
      </c>
      <c r="T17" s="51">
        <v>1</v>
      </c>
      <c r="U17" s="51">
        <v>1</v>
      </c>
      <c r="V17" s="51">
        <v>0</v>
      </c>
      <c r="W17" s="51">
        <v>0</v>
      </c>
      <c r="X17" s="51">
        <v>0</v>
      </c>
      <c r="Y17" s="51">
        <v>0</v>
      </c>
      <c r="Z17" s="51">
        <v>1</v>
      </c>
      <c r="AA17" s="51">
        <v>1</v>
      </c>
      <c r="AB17" s="51">
        <v>1</v>
      </c>
      <c r="AC17" s="27">
        <v>18</v>
      </c>
      <c r="AD17" s="28">
        <f t="shared" si="2"/>
        <v>0.72</v>
      </c>
      <c r="AE17" s="30">
        <v>3</v>
      </c>
      <c r="AF17" s="51">
        <v>4</v>
      </c>
      <c r="AG17" s="51" t="str">
        <f t="shared" si="3"/>
        <v>понизил</v>
      </c>
      <c r="AH17" s="52">
        <f t="shared" si="4"/>
        <v>-1</v>
      </c>
      <c r="AI17" s="37"/>
      <c r="AJ17" s="18" t="str">
        <f t="shared" si="0"/>
        <v xml:space="preserve">Фамилия </v>
      </c>
      <c r="AK17" s="19">
        <f t="shared" si="1"/>
        <v>0.68</v>
      </c>
      <c r="AL17" s="18"/>
      <c r="AM17" s="18"/>
      <c r="AN17" s="29"/>
      <c r="AO17" s="29"/>
      <c r="AP17" s="29"/>
      <c r="AQ17" s="29"/>
      <c r="AR17" s="29"/>
      <c r="AS17" s="29"/>
    </row>
    <row r="18" spans="1:45" ht="15.75" x14ac:dyDescent="0.25">
      <c r="A18" s="42" t="s">
        <v>17</v>
      </c>
      <c r="B18" s="42"/>
      <c r="C18" s="42">
        <v>70009</v>
      </c>
      <c r="D18" s="51">
        <v>1</v>
      </c>
      <c r="E18" s="51">
        <v>1</v>
      </c>
      <c r="F18" s="51">
        <v>1</v>
      </c>
      <c r="G18" s="51">
        <v>1</v>
      </c>
      <c r="H18" s="51">
        <v>1</v>
      </c>
      <c r="I18" s="51">
        <v>1</v>
      </c>
      <c r="J18" s="51">
        <v>1</v>
      </c>
      <c r="K18" s="51">
        <v>1</v>
      </c>
      <c r="L18" s="51">
        <v>1</v>
      </c>
      <c r="M18" s="51">
        <v>1</v>
      </c>
      <c r="N18" s="51">
        <v>1</v>
      </c>
      <c r="O18" s="51">
        <v>1</v>
      </c>
      <c r="P18" s="51">
        <v>1</v>
      </c>
      <c r="Q18" s="51">
        <v>0</v>
      </c>
      <c r="R18" s="51">
        <v>0</v>
      </c>
      <c r="S18" s="51">
        <v>0</v>
      </c>
      <c r="T18" s="51">
        <v>1</v>
      </c>
      <c r="U18" s="51">
        <v>1</v>
      </c>
      <c r="V18" s="51">
        <v>1</v>
      </c>
      <c r="W18" s="51">
        <v>1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27">
        <v>17</v>
      </c>
      <c r="AD18" s="28">
        <f t="shared" si="2"/>
        <v>0.68</v>
      </c>
      <c r="AE18" s="30">
        <v>3</v>
      </c>
      <c r="AF18" s="51">
        <v>5</v>
      </c>
      <c r="AG18" s="51" t="str">
        <f t="shared" si="3"/>
        <v>понизил</v>
      </c>
      <c r="AH18" s="59">
        <f t="shared" si="4"/>
        <v>-2</v>
      </c>
      <c r="AI18" s="37"/>
      <c r="AJ18" s="18" t="e">
        <f>#REF!</f>
        <v>#REF!</v>
      </c>
      <c r="AK18" s="19" t="e">
        <f>#REF!</f>
        <v>#REF!</v>
      </c>
      <c r="AL18" s="18"/>
      <c r="AM18" s="18"/>
      <c r="AN18" s="29"/>
      <c r="AO18" s="29"/>
      <c r="AP18" s="29"/>
      <c r="AQ18" s="29"/>
      <c r="AR18" s="29"/>
      <c r="AS18" s="29"/>
    </row>
    <row r="19" spans="1:45" ht="15.75" x14ac:dyDescent="0.25">
      <c r="A19" s="42" t="s">
        <v>17</v>
      </c>
      <c r="B19" s="42"/>
      <c r="C19" s="42">
        <v>70011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51">
        <v>0</v>
      </c>
      <c r="R19" s="51">
        <v>1</v>
      </c>
      <c r="S19" s="51">
        <v>1</v>
      </c>
      <c r="T19" s="51">
        <v>1</v>
      </c>
      <c r="U19" s="51">
        <v>0</v>
      </c>
      <c r="V19" s="51">
        <v>1</v>
      </c>
      <c r="W19" s="51">
        <v>1</v>
      </c>
      <c r="X19" s="51">
        <v>0</v>
      </c>
      <c r="Y19" s="51">
        <v>0</v>
      </c>
      <c r="Z19" s="51">
        <v>1</v>
      </c>
      <c r="AA19" s="51">
        <v>0</v>
      </c>
      <c r="AB19" s="51">
        <v>0</v>
      </c>
      <c r="AC19" s="27">
        <v>20</v>
      </c>
      <c r="AD19" s="28">
        <f t="shared" si="2"/>
        <v>0.8</v>
      </c>
      <c r="AE19" s="30">
        <v>3</v>
      </c>
      <c r="AF19" s="51">
        <v>5</v>
      </c>
      <c r="AG19" s="51" t="str">
        <f t="shared" si="3"/>
        <v>понизил</v>
      </c>
      <c r="AH19" s="59">
        <f t="shared" si="4"/>
        <v>-2</v>
      </c>
      <c r="AI19" s="37"/>
      <c r="AJ19" s="18" t="str">
        <f>A19</f>
        <v xml:space="preserve">Фамилия </v>
      </c>
      <c r="AK19" s="19">
        <f>AD19</f>
        <v>0.8</v>
      </c>
      <c r="AL19" s="18"/>
      <c r="AM19" s="18"/>
      <c r="AN19" s="29"/>
      <c r="AO19" s="29"/>
      <c r="AP19" s="29"/>
      <c r="AQ19" s="29"/>
      <c r="AR19" s="29"/>
      <c r="AS19" s="29"/>
    </row>
    <row r="20" spans="1:45" ht="15.75" x14ac:dyDescent="0.25">
      <c r="A20" s="42" t="s">
        <v>17</v>
      </c>
      <c r="B20" s="42"/>
      <c r="C20" s="42">
        <v>70012</v>
      </c>
      <c r="D20" s="51">
        <v>1</v>
      </c>
      <c r="E20" s="51">
        <v>1</v>
      </c>
      <c r="F20" s="51">
        <v>1</v>
      </c>
      <c r="G20" s="51">
        <v>1</v>
      </c>
      <c r="H20" s="51">
        <v>1</v>
      </c>
      <c r="I20" s="51">
        <v>1</v>
      </c>
      <c r="J20" s="51">
        <v>1</v>
      </c>
      <c r="K20" s="51">
        <v>1</v>
      </c>
      <c r="L20" s="51">
        <v>1</v>
      </c>
      <c r="M20" s="51">
        <v>1</v>
      </c>
      <c r="N20" s="51">
        <v>1</v>
      </c>
      <c r="O20" s="51">
        <v>0</v>
      </c>
      <c r="P20" s="51">
        <v>1</v>
      </c>
      <c r="Q20" s="51">
        <v>0</v>
      </c>
      <c r="R20" s="51">
        <v>0</v>
      </c>
      <c r="S20" s="51">
        <v>0</v>
      </c>
      <c r="T20" s="51">
        <v>1</v>
      </c>
      <c r="U20" s="51">
        <v>1</v>
      </c>
      <c r="V20" s="51">
        <v>0</v>
      </c>
      <c r="W20" s="51">
        <v>1</v>
      </c>
      <c r="X20" s="51">
        <v>1</v>
      </c>
      <c r="Y20" s="51">
        <v>0</v>
      </c>
      <c r="Z20" s="51">
        <v>1</v>
      </c>
      <c r="AA20" s="51">
        <v>0</v>
      </c>
      <c r="AB20" s="51">
        <v>1</v>
      </c>
      <c r="AC20" s="27">
        <v>18</v>
      </c>
      <c r="AD20" s="28">
        <f t="shared" si="2"/>
        <v>0.72</v>
      </c>
      <c r="AE20" s="30">
        <v>3</v>
      </c>
      <c r="AF20" s="51">
        <v>3</v>
      </c>
      <c r="AG20" s="51" t="str">
        <f t="shared" si="3"/>
        <v>подтвердил</v>
      </c>
      <c r="AH20" s="52">
        <f t="shared" si="4"/>
        <v>0</v>
      </c>
      <c r="AI20" s="37"/>
      <c r="AJ20" s="18" t="str">
        <f>A20</f>
        <v xml:space="preserve">Фамилия </v>
      </c>
      <c r="AK20" s="19">
        <f>AD20</f>
        <v>0.72</v>
      </c>
      <c r="AL20" s="18"/>
      <c r="AM20" s="18"/>
      <c r="AN20" s="29"/>
      <c r="AO20" s="29"/>
      <c r="AP20" s="29"/>
      <c r="AQ20" s="29"/>
      <c r="AR20" s="29"/>
      <c r="AS20" s="29"/>
    </row>
    <row r="21" spans="1:45" ht="15.75" x14ac:dyDescent="0.25">
      <c r="A21" s="42" t="s">
        <v>17</v>
      </c>
      <c r="B21" s="42"/>
      <c r="C21" s="42">
        <v>70013</v>
      </c>
      <c r="D21" s="51">
        <v>1</v>
      </c>
      <c r="E21" s="51">
        <v>1</v>
      </c>
      <c r="F21" s="51">
        <v>1</v>
      </c>
      <c r="G21" s="51">
        <v>1</v>
      </c>
      <c r="H21" s="51">
        <v>1</v>
      </c>
      <c r="I21" s="51">
        <v>1</v>
      </c>
      <c r="J21" s="51">
        <v>1</v>
      </c>
      <c r="K21" s="51">
        <v>1</v>
      </c>
      <c r="L21" s="51">
        <v>1</v>
      </c>
      <c r="M21" s="51">
        <v>1</v>
      </c>
      <c r="N21" s="51">
        <v>1</v>
      </c>
      <c r="O21" s="51">
        <v>0</v>
      </c>
      <c r="P21" s="51">
        <v>1</v>
      </c>
      <c r="Q21" s="51">
        <v>0</v>
      </c>
      <c r="R21" s="51">
        <v>0</v>
      </c>
      <c r="S21" s="51">
        <v>0</v>
      </c>
      <c r="T21" s="51">
        <v>1</v>
      </c>
      <c r="U21" s="51">
        <v>1</v>
      </c>
      <c r="V21" s="51">
        <v>1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27">
        <v>15</v>
      </c>
      <c r="AD21" s="28">
        <f t="shared" si="2"/>
        <v>0.6</v>
      </c>
      <c r="AE21" s="30">
        <v>3</v>
      </c>
      <c r="AF21" s="51">
        <v>4</v>
      </c>
      <c r="AG21" s="51" t="str">
        <f t="shared" si="3"/>
        <v>понизил</v>
      </c>
      <c r="AH21" s="52">
        <f t="shared" si="4"/>
        <v>-1</v>
      </c>
      <c r="AI21" s="37"/>
      <c r="AJ21" s="18" t="str">
        <f>A21</f>
        <v xml:space="preserve">Фамилия </v>
      </c>
      <c r="AK21" s="19">
        <f>AD21</f>
        <v>0.6</v>
      </c>
      <c r="AL21" s="18"/>
      <c r="AM21" s="18"/>
      <c r="AN21" s="29"/>
      <c r="AO21" s="29"/>
      <c r="AP21" s="29"/>
      <c r="AQ21" s="29"/>
      <c r="AR21" s="29"/>
      <c r="AS21" s="29"/>
    </row>
    <row r="22" spans="1:45" ht="15.75" x14ac:dyDescent="0.25">
      <c r="A22" s="42" t="s">
        <v>17</v>
      </c>
      <c r="B22" s="42"/>
      <c r="C22" s="42">
        <v>70014</v>
      </c>
      <c r="D22" s="51">
        <v>1</v>
      </c>
      <c r="E22" s="51">
        <v>0</v>
      </c>
      <c r="F22" s="51">
        <v>1</v>
      </c>
      <c r="G22" s="51">
        <v>1</v>
      </c>
      <c r="H22" s="51">
        <v>1</v>
      </c>
      <c r="I22" s="51">
        <v>1</v>
      </c>
      <c r="J22" s="51">
        <v>1</v>
      </c>
      <c r="K22" s="51">
        <v>1</v>
      </c>
      <c r="L22" s="51">
        <v>1</v>
      </c>
      <c r="M22" s="51">
        <v>1</v>
      </c>
      <c r="N22" s="51">
        <v>1</v>
      </c>
      <c r="O22" s="51">
        <v>1</v>
      </c>
      <c r="P22" s="51">
        <v>1</v>
      </c>
      <c r="Q22" s="51">
        <v>0</v>
      </c>
      <c r="R22" s="51">
        <v>0</v>
      </c>
      <c r="S22" s="51">
        <v>0</v>
      </c>
      <c r="T22" s="51">
        <v>0</v>
      </c>
      <c r="U22" s="51">
        <v>1</v>
      </c>
      <c r="V22" s="51">
        <v>0</v>
      </c>
      <c r="W22" s="51">
        <v>1</v>
      </c>
      <c r="X22" s="51">
        <v>1</v>
      </c>
      <c r="Y22" s="51">
        <v>0</v>
      </c>
      <c r="Z22" s="51">
        <v>0</v>
      </c>
      <c r="AA22" s="51">
        <v>1</v>
      </c>
      <c r="AB22" s="51">
        <v>0</v>
      </c>
      <c r="AC22" s="27">
        <v>16</v>
      </c>
      <c r="AD22" s="28">
        <f t="shared" si="2"/>
        <v>0.64</v>
      </c>
      <c r="AE22" s="30">
        <v>3</v>
      </c>
      <c r="AF22" s="51">
        <v>4</v>
      </c>
      <c r="AG22" s="51" t="str">
        <f t="shared" si="3"/>
        <v>понизил</v>
      </c>
      <c r="AH22" s="52">
        <f t="shared" si="4"/>
        <v>-1</v>
      </c>
      <c r="AI22" s="37"/>
      <c r="AJ22" s="18" t="str">
        <f>A22</f>
        <v xml:space="preserve">Фамилия </v>
      </c>
      <c r="AK22" s="19">
        <f>AD22</f>
        <v>0.64</v>
      </c>
      <c r="AL22" s="18"/>
      <c r="AM22" s="18"/>
      <c r="AN22" s="29"/>
      <c r="AO22" s="29"/>
      <c r="AP22" s="29"/>
      <c r="AQ22" s="29"/>
      <c r="AR22" s="29"/>
      <c r="AS22" s="29"/>
    </row>
    <row r="23" spans="1:45" ht="15.75" x14ac:dyDescent="0.25">
      <c r="A23" s="42" t="s">
        <v>17</v>
      </c>
      <c r="B23" s="42"/>
      <c r="C23" s="42">
        <v>70017</v>
      </c>
      <c r="D23" s="51">
        <v>1</v>
      </c>
      <c r="E23" s="51">
        <v>1</v>
      </c>
      <c r="F23" s="51">
        <v>1</v>
      </c>
      <c r="G23" s="51">
        <v>1</v>
      </c>
      <c r="H23" s="51">
        <v>1</v>
      </c>
      <c r="I23" s="51">
        <v>1</v>
      </c>
      <c r="J23" s="51">
        <v>1</v>
      </c>
      <c r="K23" s="51">
        <v>1</v>
      </c>
      <c r="L23" s="51">
        <v>1</v>
      </c>
      <c r="M23" s="51">
        <v>1</v>
      </c>
      <c r="N23" s="51">
        <v>1</v>
      </c>
      <c r="O23" s="51">
        <v>0</v>
      </c>
      <c r="P23" s="51">
        <v>1</v>
      </c>
      <c r="Q23" s="51">
        <v>0</v>
      </c>
      <c r="R23" s="51">
        <v>1</v>
      </c>
      <c r="S23" s="51">
        <v>1</v>
      </c>
      <c r="T23" s="51">
        <v>1</v>
      </c>
      <c r="U23" s="51">
        <v>1</v>
      </c>
      <c r="V23" s="51">
        <v>0</v>
      </c>
      <c r="W23" s="51">
        <v>1</v>
      </c>
      <c r="X23" s="51">
        <v>1</v>
      </c>
      <c r="Y23" s="51">
        <v>0</v>
      </c>
      <c r="Z23" s="51">
        <v>1</v>
      </c>
      <c r="AA23" s="51">
        <v>0</v>
      </c>
      <c r="AB23" s="51">
        <v>1</v>
      </c>
      <c r="AC23" s="27">
        <v>20</v>
      </c>
      <c r="AD23" s="28">
        <f t="shared" si="2"/>
        <v>0.8</v>
      </c>
      <c r="AE23" s="30">
        <v>3</v>
      </c>
      <c r="AF23" s="51">
        <v>4</v>
      </c>
      <c r="AG23" s="51" t="str">
        <f t="shared" si="3"/>
        <v>понизил</v>
      </c>
      <c r="AH23" s="52">
        <f t="shared" si="4"/>
        <v>-1</v>
      </c>
      <c r="AI23" s="37"/>
      <c r="AJ23" s="18" t="e">
        <f>#REF!</f>
        <v>#REF!</v>
      </c>
      <c r="AK23" s="19" t="e">
        <f>#REF!</f>
        <v>#REF!</v>
      </c>
      <c r="AL23" s="18"/>
      <c r="AM23" s="18"/>
      <c r="AN23" s="29"/>
      <c r="AO23" s="29"/>
      <c r="AP23" s="29"/>
      <c r="AQ23" s="29"/>
      <c r="AR23" s="29"/>
      <c r="AS23" s="29"/>
    </row>
    <row r="24" spans="1:45" ht="15.75" x14ac:dyDescent="0.25">
      <c r="A24" s="42" t="s">
        <v>17</v>
      </c>
      <c r="B24" s="42"/>
      <c r="C24" s="42">
        <v>70019</v>
      </c>
      <c r="D24" s="51">
        <v>0</v>
      </c>
      <c r="E24" s="51">
        <v>1</v>
      </c>
      <c r="F24" s="51">
        <v>1</v>
      </c>
      <c r="G24" s="51">
        <v>1</v>
      </c>
      <c r="H24" s="51">
        <v>1</v>
      </c>
      <c r="I24" s="51">
        <v>1</v>
      </c>
      <c r="J24" s="51">
        <v>1</v>
      </c>
      <c r="K24" s="51">
        <v>1</v>
      </c>
      <c r="L24" s="51">
        <v>1</v>
      </c>
      <c r="M24" s="51">
        <v>1</v>
      </c>
      <c r="N24" s="51">
        <v>1</v>
      </c>
      <c r="O24" s="51">
        <v>1</v>
      </c>
      <c r="P24" s="51">
        <v>1</v>
      </c>
      <c r="Q24" s="51">
        <v>0</v>
      </c>
      <c r="R24" s="51">
        <v>1</v>
      </c>
      <c r="S24" s="51">
        <v>1</v>
      </c>
      <c r="T24" s="51">
        <v>1</v>
      </c>
      <c r="U24" s="51">
        <v>1</v>
      </c>
      <c r="V24" s="51">
        <v>0</v>
      </c>
      <c r="W24" s="51">
        <v>1</v>
      </c>
      <c r="X24" s="51">
        <v>0</v>
      </c>
      <c r="Y24" s="51">
        <v>0</v>
      </c>
      <c r="Z24" s="51">
        <v>1</v>
      </c>
      <c r="AA24" s="51">
        <v>1</v>
      </c>
      <c r="AB24" s="51">
        <v>1</v>
      </c>
      <c r="AC24" s="27">
        <v>20</v>
      </c>
      <c r="AD24" s="28">
        <f t="shared" si="2"/>
        <v>0.8</v>
      </c>
      <c r="AE24" s="30">
        <v>3</v>
      </c>
      <c r="AF24" s="51">
        <v>3</v>
      </c>
      <c r="AG24" s="51" t="str">
        <f t="shared" si="3"/>
        <v>подтвердил</v>
      </c>
      <c r="AH24" s="52">
        <f t="shared" si="4"/>
        <v>0</v>
      </c>
      <c r="AI24" s="37"/>
      <c r="AJ24" s="18" t="e">
        <f>#REF!</f>
        <v>#REF!</v>
      </c>
      <c r="AK24" s="19" t="e">
        <f>#REF!</f>
        <v>#REF!</v>
      </c>
      <c r="AL24" s="18"/>
      <c r="AM24" s="18"/>
      <c r="AN24" s="29"/>
      <c r="AO24" s="29"/>
      <c r="AP24" s="29"/>
      <c r="AQ24" s="29"/>
      <c r="AR24" s="29"/>
      <c r="AS24" s="29"/>
    </row>
    <row r="25" spans="1:45" ht="15.75" x14ac:dyDescent="0.25">
      <c r="A25" s="42" t="s">
        <v>17</v>
      </c>
      <c r="B25" s="42"/>
      <c r="C25" s="42">
        <v>70020</v>
      </c>
      <c r="D25" s="51">
        <v>0</v>
      </c>
      <c r="E25" s="51">
        <v>1</v>
      </c>
      <c r="F25" s="51">
        <v>1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27">
        <v>3</v>
      </c>
      <c r="AD25" s="28">
        <f t="shared" si="2"/>
        <v>0.12</v>
      </c>
      <c r="AE25" s="30">
        <v>2</v>
      </c>
      <c r="AF25" s="51">
        <v>3</v>
      </c>
      <c r="AG25" s="51" t="str">
        <f t="shared" si="3"/>
        <v>понизил</v>
      </c>
      <c r="AH25" s="52">
        <f t="shared" si="4"/>
        <v>-1</v>
      </c>
      <c r="AI25" s="37"/>
      <c r="AJ25" s="18" t="str">
        <f>A23</f>
        <v xml:space="preserve">Фамилия </v>
      </c>
      <c r="AK25" s="19">
        <f>AD23</f>
        <v>0.8</v>
      </c>
      <c r="AL25" s="18"/>
      <c r="AM25" s="18"/>
      <c r="AN25" s="29"/>
      <c r="AO25" s="29"/>
      <c r="AP25" s="29"/>
      <c r="AQ25" s="29"/>
      <c r="AR25" s="29"/>
      <c r="AS25" s="29"/>
    </row>
    <row r="26" spans="1:45" ht="15.75" x14ac:dyDescent="0.25">
      <c r="A26" s="42" t="s">
        <v>17</v>
      </c>
      <c r="B26" s="42"/>
      <c r="C26" s="42">
        <v>70021</v>
      </c>
      <c r="D26" s="51">
        <v>1</v>
      </c>
      <c r="E26" s="51">
        <v>1</v>
      </c>
      <c r="F26" s="51">
        <v>1</v>
      </c>
      <c r="G26" s="51">
        <v>1</v>
      </c>
      <c r="H26" s="51">
        <v>0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0</v>
      </c>
      <c r="P26" s="51">
        <v>1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1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27">
        <v>13</v>
      </c>
      <c r="AD26" s="28">
        <f t="shared" si="2"/>
        <v>0.52</v>
      </c>
      <c r="AE26" s="30">
        <v>2</v>
      </c>
      <c r="AF26" s="51">
        <v>4</v>
      </c>
      <c r="AG26" s="51" t="str">
        <f t="shared" si="3"/>
        <v>понизил</v>
      </c>
      <c r="AH26" s="59">
        <f t="shared" si="4"/>
        <v>-2</v>
      </c>
      <c r="AI26" s="37"/>
      <c r="AJ26" s="18" t="e">
        <f>#REF!</f>
        <v>#REF!</v>
      </c>
      <c r="AK26" s="19" t="e">
        <f>#REF!</f>
        <v>#REF!</v>
      </c>
      <c r="AL26" s="18"/>
      <c r="AM26" s="18"/>
      <c r="AN26" s="29"/>
      <c r="AO26" s="29"/>
      <c r="AP26" s="29"/>
      <c r="AQ26" s="29"/>
      <c r="AR26" s="29"/>
      <c r="AS26" s="29"/>
    </row>
    <row r="27" spans="1:45" ht="15.75" x14ac:dyDescent="0.25">
      <c r="A27" s="42" t="s">
        <v>17</v>
      </c>
      <c r="B27" s="42"/>
      <c r="C27" s="42">
        <v>70022</v>
      </c>
      <c r="D27" s="51">
        <v>1</v>
      </c>
      <c r="E27" s="51">
        <v>1</v>
      </c>
      <c r="F27" s="51">
        <v>1</v>
      </c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51">
        <v>1</v>
      </c>
      <c r="M27" s="51">
        <v>1</v>
      </c>
      <c r="N27" s="51">
        <v>1</v>
      </c>
      <c r="O27" s="51">
        <v>1</v>
      </c>
      <c r="P27" s="51">
        <v>1</v>
      </c>
      <c r="Q27" s="51">
        <v>0</v>
      </c>
      <c r="R27" s="51">
        <v>1</v>
      </c>
      <c r="S27" s="51">
        <v>1</v>
      </c>
      <c r="T27" s="51">
        <v>1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1</v>
      </c>
      <c r="AA27" s="51">
        <v>0</v>
      </c>
      <c r="AB27" s="51">
        <v>0</v>
      </c>
      <c r="AC27" s="27">
        <v>17</v>
      </c>
      <c r="AD27" s="28">
        <f t="shared" si="2"/>
        <v>0.68</v>
      </c>
      <c r="AE27" s="30">
        <v>3</v>
      </c>
      <c r="AF27" s="51">
        <v>4</v>
      </c>
      <c r="AG27" s="51" t="str">
        <f t="shared" si="3"/>
        <v>понизил</v>
      </c>
      <c r="AH27" s="52">
        <f t="shared" si="4"/>
        <v>-1</v>
      </c>
      <c r="AI27" s="37"/>
      <c r="AJ27" s="18" t="str">
        <f t="shared" ref="AJ27:AJ32" si="5">A24</f>
        <v xml:space="preserve">Фамилия </v>
      </c>
      <c r="AK27" s="19">
        <f t="shared" ref="AK27:AK32" si="6">AD24</f>
        <v>0.8</v>
      </c>
      <c r="AL27" s="18"/>
      <c r="AM27" s="18"/>
      <c r="AN27" s="29"/>
      <c r="AO27" s="29"/>
      <c r="AP27" s="29"/>
      <c r="AQ27" s="29"/>
      <c r="AR27" s="29"/>
      <c r="AS27" s="29"/>
    </row>
    <row r="28" spans="1:45" ht="15.75" x14ac:dyDescent="0.25">
      <c r="A28" s="42" t="s">
        <v>17</v>
      </c>
      <c r="B28" s="42"/>
      <c r="C28" s="42">
        <v>70023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51">
        <v>1</v>
      </c>
      <c r="R28" s="51">
        <v>1</v>
      </c>
      <c r="S28" s="51">
        <v>0</v>
      </c>
      <c r="T28" s="51">
        <v>0</v>
      </c>
      <c r="U28" s="51">
        <v>0</v>
      </c>
      <c r="V28" s="51">
        <v>1</v>
      </c>
      <c r="W28" s="51">
        <v>1</v>
      </c>
      <c r="X28" s="51">
        <v>0</v>
      </c>
      <c r="Y28" s="51">
        <v>0</v>
      </c>
      <c r="Z28" s="51">
        <v>1</v>
      </c>
      <c r="AA28" s="51">
        <v>0</v>
      </c>
      <c r="AB28" s="51">
        <v>0</v>
      </c>
      <c r="AC28" s="27">
        <v>18</v>
      </c>
      <c r="AD28" s="28">
        <f t="shared" si="2"/>
        <v>0.72</v>
      </c>
      <c r="AE28" s="30">
        <v>3</v>
      </c>
      <c r="AF28" s="51">
        <v>5</v>
      </c>
      <c r="AG28" s="51" t="str">
        <f t="shared" si="3"/>
        <v>понизил</v>
      </c>
      <c r="AH28" s="59">
        <f t="shared" si="4"/>
        <v>-2</v>
      </c>
      <c r="AI28" s="37"/>
      <c r="AJ28" s="18" t="str">
        <f t="shared" si="5"/>
        <v xml:space="preserve">Фамилия </v>
      </c>
      <c r="AK28" s="19">
        <f t="shared" si="6"/>
        <v>0.12</v>
      </c>
      <c r="AL28" s="18"/>
      <c r="AM28" s="18"/>
      <c r="AN28" s="29"/>
      <c r="AO28" s="29"/>
      <c r="AP28" s="29"/>
      <c r="AQ28" s="29"/>
      <c r="AR28" s="29"/>
      <c r="AS28" s="29"/>
    </row>
    <row r="29" spans="1:45" ht="15.75" x14ac:dyDescent="0.25">
      <c r="A29" s="42" t="s">
        <v>17</v>
      </c>
      <c r="B29" s="42"/>
      <c r="C29" s="42">
        <v>70024</v>
      </c>
      <c r="D29" s="51">
        <v>1</v>
      </c>
      <c r="E29" s="51">
        <v>1</v>
      </c>
      <c r="F29" s="51">
        <v>1</v>
      </c>
      <c r="G29" s="51">
        <v>1</v>
      </c>
      <c r="H29" s="51">
        <v>1</v>
      </c>
      <c r="I29" s="51">
        <v>1</v>
      </c>
      <c r="J29" s="51">
        <v>1</v>
      </c>
      <c r="K29" s="51">
        <v>1</v>
      </c>
      <c r="L29" s="51">
        <v>1</v>
      </c>
      <c r="M29" s="51">
        <v>1</v>
      </c>
      <c r="N29" s="51">
        <v>1</v>
      </c>
      <c r="O29" s="51">
        <v>1</v>
      </c>
      <c r="P29" s="51">
        <v>1</v>
      </c>
      <c r="Q29" s="51">
        <v>0</v>
      </c>
      <c r="R29" s="51">
        <v>1</v>
      </c>
      <c r="S29" s="51">
        <v>1</v>
      </c>
      <c r="T29" s="51">
        <v>1</v>
      </c>
      <c r="U29" s="51">
        <v>1</v>
      </c>
      <c r="V29" s="51">
        <v>1</v>
      </c>
      <c r="W29" s="51">
        <v>0</v>
      </c>
      <c r="X29" s="51">
        <v>0</v>
      </c>
      <c r="Y29" s="51">
        <v>0</v>
      </c>
      <c r="Z29" s="51">
        <v>1</v>
      </c>
      <c r="AA29" s="51">
        <v>1</v>
      </c>
      <c r="AB29" s="51">
        <v>0</v>
      </c>
      <c r="AC29" s="27">
        <v>20</v>
      </c>
      <c r="AD29" s="28">
        <f t="shared" si="2"/>
        <v>0.8</v>
      </c>
      <c r="AE29" s="30">
        <v>4</v>
      </c>
      <c r="AF29" s="51">
        <v>5</v>
      </c>
      <c r="AG29" s="51" t="str">
        <f t="shared" si="3"/>
        <v>понизил</v>
      </c>
      <c r="AH29" s="52">
        <f t="shared" si="4"/>
        <v>-1</v>
      </c>
      <c r="AI29" s="37"/>
      <c r="AJ29" s="18" t="str">
        <f t="shared" si="5"/>
        <v xml:space="preserve">Фамилия </v>
      </c>
      <c r="AK29" s="19">
        <f t="shared" si="6"/>
        <v>0.52</v>
      </c>
      <c r="AL29" s="18"/>
      <c r="AM29" s="18"/>
      <c r="AN29" s="29"/>
      <c r="AO29" s="29"/>
      <c r="AP29" s="29"/>
      <c r="AQ29" s="29"/>
      <c r="AR29" s="29"/>
      <c r="AS29" s="29"/>
    </row>
    <row r="30" spans="1:45" ht="15.75" x14ac:dyDescent="0.25">
      <c r="A30" s="42" t="s">
        <v>17</v>
      </c>
      <c r="B30" s="42"/>
      <c r="C30" s="42">
        <v>70026</v>
      </c>
      <c r="D30" s="51">
        <v>1</v>
      </c>
      <c r="E30" s="51">
        <v>1</v>
      </c>
      <c r="F30" s="51">
        <v>1</v>
      </c>
      <c r="G30" s="51">
        <v>1</v>
      </c>
      <c r="H30" s="51">
        <v>0</v>
      </c>
      <c r="I30" s="51">
        <v>0</v>
      </c>
      <c r="J30" s="51">
        <v>1</v>
      </c>
      <c r="K30" s="51">
        <v>1</v>
      </c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0</v>
      </c>
      <c r="R30" s="51">
        <v>1</v>
      </c>
      <c r="S30" s="51">
        <v>1</v>
      </c>
      <c r="T30" s="51">
        <v>1</v>
      </c>
      <c r="U30" s="51">
        <v>0</v>
      </c>
      <c r="V30" s="51">
        <v>1</v>
      </c>
      <c r="W30" s="51">
        <v>1</v>
      </c>
      <c r="X30" s="51">
        <v>0</v>
      </c>
      <c r="Y30" s="51">
        <v>1</v>
      </c>
      <c r="Z30" s="51">
        <v>0</v>
      </c>
      <c r="AA30" s="51">
        <v>0</v>
      </c>
      <c r="AB30" s="51">
        <v>0</v>
      </c>
      <c r="AC30" s="27">
        <v>17</v>
      </c>
      <c r="AD30" s="28">
        <f>AC30/$AC$6</f>
        <v>0.68</v>
      </c>
      <c r="AE30" s="30">
        <v>3</v>
      </c>
      <c r="AF30" s="51">
        <v>4</v>
      </c>
      <c r="AG30" s="51" t="str">
        <f t="shared" si="3"/>
        <v>понизил</v>
      </c>
      <c r="AH30" s="52">
        <f>AE30-AF30</f>
        <v>-1</v>
      </c>
      <c r="AI30" s="37"/>
      <c r="AJ30" s="18" t="str">
        <f t="shared" si="5"/>
        <v xml:space="preserve">Фамилия </v>
      </c>
      <c r="AK30" s="19">
        <f t="shared" si="6"/>
        <v>0.68</v>
      </c>
      <c r="AL30" s="18"/>
      <c r="AM30" s="18"/>
      <c r="AN30" s="29"/>
      <c r="AO30" s="29"/>
      <c r="AP30" s="29"/>
      <c r="AQ30" s="29"/>
      <c r="AR30" s="29"/>
      <c r="AS30" s="29"/>
    </row>
    <row r="31" spans="1:45" ht="15.75" x14ac:dyDescent="0.25">
      <c r="A31" s="42" t="s">
        <v>17</v>
      </c>
      <c r="B31" s="42"/>
      <c r="C31" s="42">
        <v>70027</v>
      </c>
      <c r="D31" s="51">
        <v>1</v>
      </c>
      <c r="E31" s="51">
        <v>1</v>
      </c>
      <c r="F31" s="51">
        <v>1</v>
      </c>
      <c r="G31" s="51">
        <v>1</v>
      </c>
      <c r="H31" s="51">
        <v>1</v>
      </c>
      <c r="I31" s="51">
        <v>0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1</v>
      </c>
      <c r="P31" s="51">
        <v>1</v>
      </c>
      <c r="Q31" s="51">
        <v>0</v>
      </c>
      <c r="R31" s="51">
        <v>0</v>
      </c>
      <c r="S31" s="51">
        <v>0</v>
      </c>
      <c r="T31" s="51">
        <v>1</v>
      </c>
      <c r="U31" s="51">
        <v>1</v>
      </c>
      <c r="V31" s="51">
        <v>0</v>
      </c>
      <c r="W31" s="51">
        <v>1</v>
      </c>
      <c r="X31" s="51">
        <v>1</v>
      </c>
      <c r="Y31" s="51">
        <v>0</v>
      </c>
      <c r="Z31" s="51">
        <v>1</v>
      </c>
      <c r="AA31" s="51">
        <v>0</v>
      </c>
      <c r="AB31" s="51">
        <v>0</v>
      </c>
      <c r="AC31" s="27">
        <v>17</v>
      </c>
      <c r="AD31" s="28">
        <f t="shared" ref="AD31:AD34" si="7">AC31/$AC$6</f>
        <v>0.68</v>
      </c>
      <c r="AE31" s="30">
        <v>3</v>
      </c>
      <c r="AF31" s="51">
        <v>4</v>
      </c>
      <c r="AG31" s="48" t="str">
        <f t="shared" ref="AG31:AG34" si="8">IF(AE31=AF31,"подтвердил",IF(AE31&gt;AF31,"повысил","понизил"))</f>
        <v>понизил</v>
      </c>
      <c r="AH31" s="52">
        <f t="shared" si="4"/>
        <v>-1</v>
      </c>
      <c r="AI31" s="37"/>
      <c r="AJ31" s="18" t="str">
        <f t="shared" si="5"/>
        <v xml:space="preserve">Фамилия </v>
      </c>
      <c r="AK31" s="19">
        <f t="shared" si="6"/>
        <v>0.72</v>
      </c>
      <c r="AL31" s="18"/>
      <c r="AM31" s="18"/>
      <c r="AN31" s="29"/>
      <c r="AO31" s="29"/>
      <c r="AP31" s="29"/>
      <c r="AQ31" s="29"/>
      <c r="AR31" s="29"/>
      <c r="AS31" s="29"/>
    </row>
    <row r="32" spans="1:45" ht="15.75" x14ac:dyDescent="0.25">
      <c r="A32" s="42" t="s">
        <v>17</v>
      </c>
      <c r="B32" s="42"/>
      <c r="C32" s="42">
        <v>70028</v>
      </c>
      <c r="D32" s="51">
        <v>1</v>
      </c>
      <c r="E32" s="51">
        <v>1</v>
      </c>
      <c r="F32" s="51">
        <v>1</v>
      </c>
      <c r="G32" s="51">
        <v>1</v>
      </c>
      <c r="H32" s="51">
        <v>0</v>
      </c>
      <c r="I32" s="51">
        <v>1</v>
      </c>
      <c r="J32" s="51">
        <v>1</v>
      </c>
      <c r="K32" s="51">
        <v>0</v>
      </c>
      <c r="L32" s="51">
        <v>0</v>
      </c>
      <c r="M32" s="51">
        <v>1</v>
      </c>
      <c r="N32" s="51">
        <v>1</v>
      </c>
      <c r="O32" s="51">
        <v>1</v>
      </c>
      <c r="P32" s="51">
        <v>1</v>
      </c>
      <c r="Q32" s="51">
        <v>0</v>
      </c>
      <c r="R32" s="51">
        <v>1</v>
      </c>
      <c r="S32" s="51">
        <v>0</v>
      </c>
      <c r="T32" s="51">
        <v>0</v>
      </c>
      <c r="U32" s="51">
        <v>1</v>
      </c>
      <c r="V32" s="51">
        <v>1</v>
      </c>
      <c r="W32" s="51">
        <v>0</v>
      </c>
      <c r="X32" s="51">
        <v>0</v>
      </c>
      <c r="Y32" s="51">
        <v>0</v>
      </c>
      <c r="Z32" s="51">
        <v>1</v>
      </c>
      <c r="AA32" s="51">
        <v>1</v>
      </c>
      <c r="AB32" s="51">
        <v>0</v>
      </c>
      <c r="AC32" s="27">
        <v>15</v>
      </c>
      <c r="AD32" s="28">
        <f t="shared" si="7"/>
        <v>0.6</v>
      </c>
      <c r="AE32" s="30">
        <v>3</v>
      </c>
      <c r="AF32" s="51">
        <v>4</v>
      </c>
      <c r="AG32" s="48" t="str">
        <f t="shared" si="8"/>
        <v>понизил</v>
      </c>
      <c r="AH32" s="52">
        <f t="shared" si="4"/>
        <v>-1</v>
      </c>
      <c r="AI32" s="37"/>
      <c r="AJ32" s="18" t="str">
        <f t="shared" si="5"/>
        <v xml:space="preserve">Фамилия </v>
      </c>
      <c r="AK32" s="19">
        <f t="shared" si="6"/>
        <v>0.8</v>
      </c>
      <c r="AL32" s="18"/>
      <c r="AM32" s="18"/>
      <c r="AN32" s="29"/>
      <c r="AO32" s="29"/>
      <c r="AP32" s="29"/>
      <c r="AQ32" s="29"/>
      <c r="AR32" s="29"/>
      <c r="AS32" s="29"/>
    </row>
    <row r="33" spans="1:45" ht="15.75" x14ac:dyDescent="0.25">
      <c r="A33" s="42" t="s">
        <v>17</v>
      </c>
      <c r="B33" s="42"/>
      <c r="C33" s="42">
        <v>70030</v>
      </c>
      <c r="D33" s="51">
        <v>1</v>
      </c>
      <c r="E33" s="51">
        <v>1</v>
      </c>
      <c r="F33" s="51">
        <v>1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</v>
      </c>
      <c r="N33" s="51">
        <v>0</v>
      </c>
      <c r="O33" s="51">
        <v>1</v>
      </c>
      <c r="P33" s="51">
        <v>1</v>
      </c>
      <c r="Q33" s="51">
        <v>0</v>
      </c>
      <c r="R33" s="51">
        <v>0</v>
      </c>
      <c r="S33" s="51">
        <v>0</v>
      </c>
      <c r="T33" s="51">
        <v>0</v>
      </c>
      <c r="U33" s="51">
        <v>1</v>
      </c>
      <c r="V33" s="51">
        <v>0</v>
      </c>
      <c r="W33" s="51">
        <v>1</v>
      </c>
      <c r="X33" s="51">
        <v>0</v>
      </c>
      <c r="Y33" s="51">
        <v>0</v>
      </c>
      <c r="Z33" s="51">
        <v>1</v>
      </c>
      <c r="AA33" s="51">
        <v>0</v>
      </c>
      <c r="AB33" s="51">
        <v>0</v>
      </c>
      <c r="AC33" s="27">
        <v>10</v>
      </c>
      <c r="AD33" s="28">
        <f t="shared" si="7"/>
        <v>0.4</v>
      </c>
      <c r="AE33" s="30">
        <v>2</v>
      </c>
      <c r="AF33" s="51">
        <v>3</v>
      </c>
      <c r="AG33" s="48" t="str">
        <f t="shared" si="8"/>
        <v>понизил</v>
      </c>
      <c r="AH33" s="52">
        <f t="shared" si="4"/>
        <v>-1</v>
      </c>
      <c r="AI33" s="37"/>
      <c r="AJ33" s="18" t="e">
        <f>#REF!</f>
        <v>#REF!</v>
      </c>
      <c r="AK33" s="19" t="e">
        <f>#REF!</f>
        <v>#REF!</v>
      </c>
      <c r="AL33" s="18"/>
      <c r="AM33" s="18"/>
      <c r="AN33" s="29"/>
      <c r="AO33" s="29"/>
      <c r="AP33" s="29"/>
      <c r="AQ33" s="29"/>
      <c r="AR33" s="29"/>
      <c r="AS33" s="29"/>
    </row>
    <row r="34" spans="1:45" ht="15.75" x14ac:dyDescent="0.25">
      <c r="A34" s="42" t="s">
        <v>17</v>
      </c>
      <c r="B34" s="42"/>
      <c r="C34" s="42">
        <v>70031</v>
      </c>
      <c r="D34" s="51">
        <v>1</v>
      </c>
      <c r="E34" s="51">
        <v>1</v>
      </c>
      <c r="F34" s="51">
        <v>1</v>
      </c>
      <c r="G34" s="51">
        <v>1</v>
      </c>
      <c r="H34" s="51">
        <v>1</v>
      </c>
      <c r="I34" s="51">
        <v>0</v>
      </c>
      <c r="J34" s="51">
        <v>1</v>
      </c>
      <c r="K34" s="51">
        <v>0</v>
      </c>
      <c r="L34" s="51">
        <v>0</v>
      </c>
      <c r="M34" s="51">
        <v>1</v>
      </c>
      <c r="N34" s="51">
        <v>1</v>
      </c>
      <c r="O34" s="51">
        <v>1</v>
      </c>
      <c r="P34" s="51">
        <v>1</v>
      </c>
      <c r="Q34" s="51">
        <v>0</v>
      </c>
      <c r="R34" s="51">
        <v>1</v>
      </c>
      <c r="S34" s="51">
        <v>1</v>
      </c>
      <c r="T34" s="51">
        <v>0</v>
      </c>
      <c r="U34" s="51">
        <v>1</v>
      </c>
      <c r="V34" s="51">
        <v>0</v>
      </c>
      <c r="W34" s="51">
        <v>1</v>
      </c>
      <c r="X34" s="51">
        <v>1</v>
      </c>
      <c r="Y34" s="51">
        <v>0</v>
      </c>
      <c r="Z34" s="51">
        <v>1</v>
      </c>
      <c r="AA34" s="51">
        <v>0</v>
      </c>
      <c r="AB34" s="51">
        <v>0</v>
      </c>
      <c r="AC34" s="27">
        <v>16</v>
      </c>
      <c r="AD34" s="28">
        <f t="shared" si="7"/>
        <v>0.64</v>
      </c>
      <c r="AE34" s="30">
        <v>3</v>
      </c>
      <c r="AF34" s="51">
        <v>5</v>
      </c>
      <c r="AG34" s="48" t="str">
        <f t="shared" si="8"/>
        <v>понизил</v>
      </c>
      <c r="AH34" s="38">
        <f t="shared" ref="AH34" si="9">AE34-AF34</f>
        <v>-2</v>
      </c>
      <c r="AI34" s="37" t="s">
        <v>48</v>
      </c>
      <c r="AJ34" s="18" t="str">
        <f>A30</f>
        <v xml:space="preserve">Фамилия </v>
      </c>
      <c r="AK34" s="19">
        <f>AD30</f>
        <v>0.68</v>
      </c>
      <c r="AL34" s="18"/>
      <c r="AM34" s="18"/>
      <c r="AN34" s="29"/>
      <c r="AO34" s="29"/>
      <c r="AP34" s="29"/>
      <c r="AQ34" s="29"/>
      <c r="AR34" s="29"/>
      <c r="AS34" s="29"/>
    </row>
    <row r="35" spans="1:45" ht="16.5" thickBot="1" x14ac:dyDescent="0.3">
      <c r="A35" s="60" t="s">
        <v>6</v>
      </c>
      <c r="B35" s="61"/>
      <c r="C35" s="61"/>
      <c r="D35" s="22">
        <f>COUNTIF(D10:D34,"1")</f>
        <v>21</v>
      </c>
      <c r="E35" s="22">
        <f>COUNTIF(D10:D34,"1")</f>
        <v>21</v>
      </c>
      <c r="F35" s="22">
        <f t="shared" ref="F35:V35" si="10">COUNTIF(F10:F34,"1")</f>
        <v>25</v>
      </c>
      <c r="G35" s="22">
        <f t="shared" si="10"/>
        <v>24</v>
      </c>
      <c r="H35" s="22">
        <f t="shared" si="10"/>
        <v>18</v>
      </c>
      <c r="I35" s="22">
        <f t="shared" si="10"/>
        <v>16</v>
      </c>
      <c r="J35" s="22">
        <f t="shared" si="10"/>
        <v>21</v>
      </c>
      <c r="K35" s="22">
        <f t="shared" si="10"/>
        <v>21</v>
      </c>
      <c r="L35" s="22">
        <f t="shared" si="10"/>
        <v>20</v>
      </c>
      <c r="M35" s="22">
        <f t="shared" si="10"/>
        <v>25</v>
      </c>
      <c r="N35" s="22">
        <f t="shared" si="10"/>
        <v>18</v>
      </c>
      <c r="O35" s="22">
        <f t="shared" si="10"/>
        <v>19</v>
      </c>
      <c r="P35" s="22">
        <f t="shared" si="10"/>
        <v>22</v>
      </c>
      <c r="Q35" s="22">
        <f t="shared" si="10"/>
        <v>4</v>
      </c>
      <c r="R35" s="22">
        <f t="shared" si="10"/>
        <v>14</v>
      </c>
      <c r="S35" s="22">
        <f t="shared" si="10"/>
        <v>11</v>
      </c>
      <c r="T35" s="22">
        <f t="shared" si="10"/>
        <v>17</v>
      </c>
      <c r="U35" s="22">
        <f t="shared" si="10"/>
        <v>17</v>
      </c>
      <c r="V35" s="22">
        <f t="shared" si="10"/>
        <v>11</v>
      </c>
      <c r="W35" s="22">
        <f t="shared" ref="W35:AA35" si="11">COUNTIF(W10:W34,"1")</f>
        <v>18</v>
      </c>
      <c r="X35" s="22">
        <f t="shared" si="11"/>
        <v>9</v>
      </c>
      <c r="Y35" s="22">
        <f t="shared" si="11"/>
        <v>1</v>
      </c>
      <c r="Z35" s="22">
        <f t="shared" si="11"/>
        <v>16</v>
      </c>
      <c r="AA35" s="22">
        <f t="shared" si="11"/>
        <v>9</v>
      </c>
      <c r="AB35" s="22">
        <f>COUNTIF(AB10:AB34,"1")</f>
        <v>6</v>
      </c>
      <c r="AC35" s="65"/>
      <c r="AD35" s="66"/>
      <c r="AE35" s="32"/>
      <c r="AF35" s="32"/>
      <c r="AG35" s="31"/>
      <c r="AH35" s="38" t="e">
        <f>#REF!-#REF!</f>
        <v>#REF!</v>
      </c>
      <c r="AI35" s="37"/>
      <c r="AJ35" s="18" t="str">
        <f>A31</f>
        <v xml:space="preserve">Фамилия </v>
      </c>
      <c r="AK35" s="19">
        <f>AD31</f>
        <v>0.68</v>
      </c>
      <c r="AL35" s="18"/>
      <c r="AM35" s="18"/>
      <c r="AN35" s="29"/>
      <c r="AO35" s="29"/>
      <c r="AP35" s="29"/>
      <c r="AQ35" s="29"/>
      <c r="AR35" s="29"/>
      <c r="AS35" s="29"/>
    </row>
    <row r="36" spans="1:45" x14ac:dyDescent="0.25">
      <c r="D36" s="23">
        <v>0.84</v>
      </c>
      <c r="E36" s="23">
        <v>0.84</v>
      </c>
      <c r="F36" s="23">
        <v>1</v>
      </c>
      <c r="G36" s="23">
        <v>0.96</v>
      </c>
      <c r="H36" s="23">
        <v>0.72</v>
      </c>
      <c r="I36" s="23">
        <v>0.64</v>
      </c>
      <c r="J36" s="23">
        <v>0.84</v>
      </c>
      <c r="K36" s="23">
        <v>0.84</v>
      </c>
      <c r="L36" s="23">
        <v>0.8</v>
      </c>
      <c r="M36" s="23">
        <v>1</v>
      </c>
      <c r="N36" s="23">
        <v>0.72</v>
      </c>
      <c r="O36" s="23">
        <v>0.76</v>
      </c>
      <c r="P36" s="23">
        <v>0.88</v>
      </c>
      <c r="Q36" s="23">
        <v>0.16</v>
      </c>
      <c r="R36" s="23">
        <v>0.56000000000000005</v>
      </c>
      <c r="S36" s="23">
        <v>0.44</v>
      </c>
      <c r="T36" s="23">
        <v>0.68</v>
      </c>
      <c r="U36" s="23">
        <v>0.68</v>
      </c>
      <c r="V36" s="23">
        <v>0.44</v>
      </c>
      <c r="W36" s="23">
        <v>0.72</v>
      </c>
      <c r="X36" s="23">
        <v>0.36</v>
      </c>
      <c r="Y36" s="23">
        <v>4.0000000000000001E-3</v>
      </c>
      <c r="Z36" s="23">
        <v>0.64</v>
      </c>
      <c r="AA36" s="23">
        <v>0.36</v>
      </c>
      <c r="AB36" s="23">
        <v>0.24</v>
      </c>
      <c r="AH36" s="38" t="e">
        <f>#REF!-#REF!</f>
        <v>#REF!</v>
      </c>
      <c r="AI36" s="37"/>
      <c r="AJ36" s="18" t="str">
        <f>A32</f>
        <v xml:space="preserve">Фамилия </v>
      </c>
      <c r="AK36" s="19">
        <f>AD32</f>
        <v>0.6</v>
      </c>
      <c r="AL36" s="18"/>
      <c r="AM36" s="18"/>
      <c r="AN36" s="29"/>
      <c r="AO36" s="29"/>
      <c r="AP36" s="29"/>
      <c r="AQ36" s="29"/>
      <c r="AR36" s="29"/>
      <c r="AS36" s="29"/>
    </row>
    <row r="37" spans="1:45" x14ac:dyDescent="0.25">
      <c r="AH37" s="38" t="e">
        <f>#REF!-#REF!</f>
        <v>#REF!</v>
      </c>
      <c r="AI37" s="37"/>
      <c r="AJ37" s="18" t="e">
        <f>#REF!</f>
        <v>#REF!</v>
      </c>
      <c r="AK37" s="19" t="e">
        <f>#REF!</f>
        <v>#REF!</v>
      </c>
      <c r="AL37" s="18"/>
      <c r="AM37" s="18"/>
      <c r="AN37" s="29"/>
      <c r="AO37" s="29"/>
      <c r="AP37" s="29"/>
      <c r="AQ37" s="29"/>
      <c r="AR37" s="29"/>
      <c r="AS37" s="29"/>
    </row>
    <row r="38" spans="1:45" x14ac:dyDescent="0.25">
      <c r="AH38" s="38" t="e">
        <f>#REF!-#REF!</f>
        <v>#REF!</v>
      </c>
      <c r="AI38" s="37"/>
      <c r="AJ38" s="18" t="str">
        <f>A33</f>
        <v xml:space="preserve">Фамилия </v>
      </c>
      <c r="AK38" s="19">
        <f>AD33</f>
        <v>0.4</v>
      </c>
      <c r="AL38" s="18"/>
      <c r="AM38" s="18"/>
      <c r="AN38" s="29"/>
      <c r="AO38" s="29"/>
      <c r="AP38" s="29"/>
      <c r="AQ38" s="29"/>
      <c r="AR38" s="29"/>
      <c r="AS38" s="29"/>
    </row>
    <row r="39" spans="1:45" x14ac:dyDescent="0.25">
      <c r="AH39" s="38" t="e">
        <f>#REF!-#REF!</f>
        <v>#REF!</v>
      </c>
      <c r="AI39" s="37"/>
      <c r="AJ39" s="18" t="str">
        <f>A34</f>
        <v xml:space="preserve">Фамилия </v>
      </c>
      <c r="AK39" s="19">
        <f>AD34</f>
        <v>0.64</v>
      </c>
      <c r="AL39" s="18"/>
      <c r="AM39" s="18"/>
      <c r="AN39" s="29"/>
      <c r="AO39" s="29"/>
      <c r="AP39" s="29"/>
      <c r="AQ39" s="29"/>
      <c r="AR39" s="29"/>
      <c r="AS39" s="29"/>
    </row>
    <row r="40" spans="1:45" x14ac:dyDescent="0.25">
      <c r="AH40" s="38" t="e">
        <f>#REF!-#REF!</f>
        <v>#REF!</v>
      </c>
      <c r="AI40" s="37"/>
      <c r="AJ40" s="18" t="e">
        <f>#REF!</f>
        <v>#REF!</v>
      </c>
      <c r="AK40" s="19" t="e">
        <f>#REF!</f>
        <v>#REF!</v>
      </c>
      <c r="AL40" s="18"/>
      <c r="AM40" s="18"/>
      <c r="AN40" s="29"/>
      <c r="AO40" s="29"/>
      <c r="AP40" s="29"/>
      <c r="AQ40" s="29"/>
      <c r="AR40" s="29"/>
      <c r="AS40" s="29"/>
    </row>
    <row r="41" spans="1:45" x14ac:dyDescent="0.25">
      <c r="AH41" s="38" t="e">
        <f>#REF!-#REF!</f>
        <v>#REF!</v>
      </c>
      <c r="AI41" s="39"/>
      <c r="AJ41" s="18" t="e">
        <f>#REF!</f>
        <v>#REF!</v>
      </c>
      <c r="AK41" s="19" t="e">
        <f>#REF!</f>
        <v>#REF!</v>
      </c>
      <c r="AL41" s="18"/>
      <c r="AM41" s="18"/>
      <c r="AN41" s="29"/>
      <c r="AO41" s="29"/>
      <c r="AP41" s="29"/>
      <c r="AQ41" s="29"/>
      <c r="AR41" s="29"/>
      <c r="AS41" s="29"/>
    </row>
    <row r="42" spans="1:45" x14ac:dyDescent="0.25">
      <c r="AH42" s="38" t="e">
        <f>#REF!-#REF!</f>
        <v>#REF!</v>
      </c>
      <c r="AI42" s="39"/>
      <c r="AJ42" s="18" t="e">
        <f>#REF!</f>
        <v>#REF!</v>
      </c>
      <c r="AK42" s="19" t="e">
        <f>#REF!</f>
        <v>#REF!</v>
      </c>
      <c r="AL42" s="18"/>
      <c r="AM42" s="18"/>
      <c r="AN42" s="29"/>
      <c r="AO42" s="29"/>
      <c r="AP42" s="29"/>
      <c r="AQ42" s="29"/>
      <c r="AR42" s="29"/>
      <c r="AS42" s="29"/>
    </row>
    <row r="43" spans="1:45" x14ac:dyDescent="0.25">
      <c r="AH43" s="40"/>
      <c r="AI43" s="39"/>
      <c r="AJ43" s="18" t="e">
        <f>#REF!</f>
        <v>#REF!</v>
      </c>
      <c r="AK43" s="19" t="e">
        <f>#REF!</f>
        <v>#REF!</v>
      </c>
      <c r="AL43" s="18"/>
      <c r="AM43" s="18"/>
      <c r="AN43" s="29"/>
      <c r="AO43" s="29"/>
      <c r="AP43" s="29"/>
      <c r="AQ43" s="29"/>
      <c r="AR43" s="29"/>
      <c r="AS43" s="29"/>
    </row>
    <row r="44" spans="1:45" x14ac:dyDescent="0.25">
      <c r="AH44" s="18" t="s">
        <v>36</v>
      </c>
      <c r="AI44" s="39"/>
      <c r="AJ44" s="18" t="e">
        <f>#REF!</f>
        <v>#REF!</v>
      </c>
      <c r="AK44" s="19" t="e">
        <f>#REF!</f>
        <v>#REF!</v>
      </c>
      <c r="AL44" s="18"/>
      <c r="AM44" s="18"/>
      <c r="AN44" s="29"/>
      <c r="AO44" s="29"/>
      <c r="AP44" s="29"/>
      <c r="AQ44" s="29"/>
      <c r="AR44" s="29"/>
      <c r="AS44" s="29"/>
    </row>
    <row r="45" spans="1:45" x14ac:dyDescent="0.25">
      <c r="AH45" s="18">
        <f>COUNTIF(AG10:AG34,"подтвердил")</f>
        <v>4</v>
      </c>
      <c r="AI45" s="39"/>
      <c r="AJ45" s="18" t="e">
        <f>#REF!</f>
        <v>#REF!</v>
      </c>
      <c r="AK45" s="19" t="e">
        <f>#REF!</f>
        <v>#REF!</v>
      </c>
      <c r="AL45" s="18"/>
      <c r="AM45" s="18"/>
    </row>
    <row r="46" spans="1:45" x14ac:dyDescent="0.25">
      <c r="AI46" s="39"/>
      <c r="AJ46" s="18" t="e">
        <f>#REF!</f>
        <v>#REF!</v>
      </c>
      <c r="AK46" s="19" t="e">
        <f>#REF!</f>
        <v>#REF!</v>
      </c>
      <c r="AL46" s="18"/>
      <c r="AM46" s="18"/>
    </row>
    <row r="47" spans="1:45" x14ac:dyDescent="0.25">
      <c r="AI47" s="18" t="s">
        <v>37</v>
      </c>
      <c r="AJ47" s="18" t="e">
        <f>#REF!</f>
        <v>#REF!</v>
      </c>
      <c r="AK47" s="19" t="e">
        <f>#REF!</f>
        <v>#REF!</v>
      </c>
      <c r="AL47" s="18"/>
      <c r="AM47" s="18"/>
    </row>
    <row r="48" spans="1:45" x14ac:dyDescent="0.25">
      <c r="AI48" s="18">
        <f>COUNTIF(AG10:AG34,"понизил")</f>
        <v>21</v>
      </c>
      <c r="AJ48" s="18"/>
      <c r="AK48" s="19"/>
      <c r="AL48" s="18"/>
      <c r="AM48" s="18"/>
    </row>
    <row r="49" spans="36:37" x14ac:dyDescent="0.25">
      <c r="AK49" s="11"/>
    </row>
    <row r="51" spans="36:37" x14ac:dyDescent="0.25">
      <c r="AJ51" s="18" t="s">
        <v>38</v>
      </c>
    </row>
    <row r="52" spans="36:37" x14ac:dyDescent="0.25">
      <c r="AJ52" s="18">
        <f>COUNTIF(AG10:AG34,"повысил")</f>
        <v>0</v>
      </c>
    </row>
  </sheetData>
  <mergeCells count="4">
    <mergeCell ref="A35:C35"/>
    <mergeCell ref="D2:AC4"/>
    <mergeCell ref="F6:R7"/>
    <mergeCell ref="AC35:AD35"/>
  </mergeCells>
  <conditionalFormatting sqref="AH34:AH42">
    <cfRule type="cellIs" dxfId="28" priority="10" operator="lessThanOrEqual">
      <formula>-2</formula>
    </cfRule>
  </conditionalFormatting>
  <conditionalFormatting sqref="AG31:AG34">
    <cfRule type="containsText" dxfId="27" priority="5" operator="containsText" text="подтвердил">
      <formula>NOT(ISERROR(SEARCH("подтвердил",AG31)))</formula>
    </cfRule>
    <cfRule type="containsText" dxfId="26" priority="6" operator="containsText" text="подтвердил">
      <formula>NOT(ISERROR(SEARCH("подтвердил",AG31)))</formula>
    </cfRule>
    <cfRule type="containsText" dxfId="25" priority="7" operator="containsText" text="повысил">
      <formula>NOT(ISERROR(SEARCH("повысил",AG31)))</formula>
    </cfRule>
    <cfRule type="containsText" dxfId="24" priority="8" operator="containsText" text="понизил">
      <formula>NOT(ISERROR(SEARCH("понизил",AG31)))</formula>
    </cfRule>
    <cfRule type="containsText" dxfId="23" priority="9" operator="containsText" text="потвердил">
      <formula>NOT(ISERROR(SEARCH("потвердил",AG31)))</formula>
    </cfRule>
  </conditionalFormatting>
  <conditionalFormatting sqref="AG10:AH10 D10:AB10 AH11:AH33 AG11:AG30 D11:E18 H11:AB18 F11:F34 G11:G24">
    <cfRule type="expression" dxfId="22" priority="4" stopIfTrue="1">
      <formula>AY10=0</formula>
    </cfRule>
  </conditionalFormatting>
  <conditionalFormatting sqref="AF10:AF18">
    <cfRule type="expression" dxfId="21" priority="1" stopIfTrue="1">
      <formula>AJ10=0</formula>
    </cfRule>
  </conditionalFormatting>
  <conditionalFormatting sqref="D33:D34 H33:AB34">
    <cfRule type="expression" dxfId="20" priority="24" stopIfTrue="1">
      <formula>AY39=0</formula>
    </cfRule>
  </conditionalFormatting>
  <conditionalFormatting sqref="AF33:AF34">
    <cfRule type="expression" dxfId="19" priority="26" stopIfTrue="1">
      <formula>AJ39=0</formula>
    </cfRule>
  </conditionalFormatting>
  <conditionalFormatting sqref="D30:D32 H30:AB32">
    <cfRule type="expression" dxfId="18" priority="27" stopIfTrue="1">
      <formula>AY35=0</formula>
    </cfRule>
  </conditionalFormatting>
  <conditionalFormatting sqref="AF30:AF32">
    <cfRule type="expression" dxfId="17" priority="29" stopIfTrue="1">
      <formula>AJ35=0</formula>
    </cfRule>
  </conditionalFormatting>
  <conditionalFormatting sqref="D24:E26 D27:D29 E27:E34 G25:AB26 H24:AB24 H27:AB29 G27:G34">
    <cfRule type="expression" dxfId="16" priority="31" stopIfTrue="1">
      <formula>AY28=0</formula>
    </cfRule>
  </conditionalFormatting>
  <conditionalFormatting sqref="AF24:AF29">
    <cfRule type="expression" dxfId="15" priority="35" stopIfTrue="1">
      <formula>AJ28=0</formula>
    </cfRule>
  </conditionalFormatting>
  <conditionalFormatting sqref="D23:E23 H23:AB23">
    <cfRule type="expression" dxfId="14" priority="37" stopIfTrue="1">
      <formula>AY26=0</formula>
    </cfRule>
  </conditionalFormatting>
  <conditionalFormatting sqref="AF23">
    <cfRule type="expression" dxfId="13" priority="41" stopIfTrue="1">
      <formula>AJ26=0</formula>
    </cfRule>
  </conditionalFormatting>
  <conditionalFormatting sqref="D19:E22 H19:AB22">
    <cfRule type="expression" dxfId="12" priority="43" stopIfTrue="1">
      <formula>AY20=0</formula>
    </cfRule>
  </conditionalFormatting>
  <conditionalFormatting sqref="AF19:AF22">
    <cfRule type="expression" dxfId="11" priority="47" stopIfTrue="1">
      <formula>AJ20=0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AG10:AG30 AE10:AE29 AH10:AH33 D10:AB34">
      <formula1>CHOOSE(AY$8,ball1,ball2,ball3,ball4,ball5,ball6)</formula1>
    </dataValidation>
    <dataValidation type="list" allowBlank="1" showInputMessage="1" showErrorMessage="1" sqref="AF10:AF34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zoomScale="85" zoomScaleNormal="85" workbookViewId="0">
      <selection activeCell="E30" sqref="E30:X30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1:29" ht="21" x14ac:dyDescent="0.35">
      <c r="C3" s="85" t="s">
        <v>22</v>
      </c>
      <c r="D3" s="85"/>
      <c r="E3" s="85"/>
      <c r="F3" s="86"/>
      <c r="G3" s="5"/>
      <c r="H3" s="6"/>
      <c r="I3" s="70"/>
      <c r="J3" s="70"/>
      <c r="M3" s="8">
        <v>2020</v>
      </c>
      <c r="O3" s="71" t="s">
        <v>0</v>
      </c>
      <c r="P3" s="72"/>
      <c r="Q3" s="72"/>
      <c r="R3" s="72"/>
      <c r="S3" s="72"/>
      <c r="T3" s="72"/>
      <c r="U3" s="72"/>
      <c r="V3" s="72"/>
      <c r="W3" s="72"/>
      <c r="X3" s="73"/>
    </row>
    <row r="4" spans="1:29" ht="15.75" x14ac:dyDescent="0.25">
      <c r="A4" s="79" t="s">
        <v>1</v>
      </c>
      <c r="B4" s="80"/>
      <c r="C4" s="80"/>
      <c r="D4" s="80"/>
      <c r="E4" s="80"/>
      <c r="F4" s="80"/>
      <c r="G4" s="81" t="s">
        <v>51</v>
      </c>
      <c r="H4" s="81"/>
      <c r="I4" s="81"/>
      <c r="J4" s="81"/>
      <c r="K4" s="82"/>
      <c r="L4" s="82"/>
      <c r="M4" s="82"/>
      <c r="N4" s="82"/>
      <c r="O4" s="81"/>
      <c r="P4" s="81"/>
      <c r="Q4" s="81"/>
      <c r="R4" s="83"/>
      <c r="S4" s="83"/>
      <c r="T4" s="83"/>
      <c r="U4" s="83"/>
      <c r="V4" s="83"/>
      <c r="W4" s="83"/>
      <c r="X4" s="84"/>
    </row>
    <row r="5" spans="1:29" ht="19.5" x14ac:dyDescent="0.35">
      <c r="A5" s="10" t="s">
        <v>2</v>
      </c>
      <c r="B5" s="9"/>
      <c r="C5" s="9"/>
      <c r="D5" s="76" t="s">
        <v>14</v>
      </c>
      <c r="E5" s="77"/>
      <c r="F5" s="77"/>
      <c r="G5" s="77"/>
      <c r="H5" s="78"/>
      <c r="I5" s="21">
        <v>25</v>
      </c>
      <c r="J5" s="12"/>
      <c r="K5" s="15"/>
      <c r="L5" s="16"/>
      <c r="M5" s="16"/>
      <c r="N5" s="17"/>
      <c r="O5" s="74"/>
      <c r="P5" s="74"/>
      <c r="Q5" s="74"/>
      <c r="R5" s="74"/>
      <c r="S5" s="74"/>
      <c r="T5" s="74"/>
      <c r="U5" s="74"/>
      <c r="V5" s="74"/>
      <c r="W5" s="74"/>
      <c r="X5" s="75"/>
    </row>
    <row r="6" spans="1:29" ht="31.5" customHeight="1" x14ac:dyDescent="0.25">
      <c r="A6" s="90" t="s">
        <v>3</v>
      </c>
      <c r="B6" s="91"/>
      <c r="C6" s="91" t="s">
        <v>4</v>
      </c>
      <c r="D6" s="91"/>
      <c r="E6" s="92" t="s">
        <v>15</v>
      </c>
      <c r="F6" s="92"/>
      <c r="G6" s="34">
        <v>5</v>
      </c>
      <c r="H6" s="34">
        <v>4</v>
      </c>
      <c r="I6" s="34">
        <v>3</v>
      </c>
      <c r="J6" s="34">
        <v>2</v>
      </c>
      <c r="K6" s="13" t="s">
        <v>12</v>
      </c>
      <c r="L6" s="13" t="s">
        <v>13</v>
      </c>
      <c r="M6" s="14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87" t="s">
        <v>44</v>
      </c>
      <c r="B7" s="87"/>
      <c r="C7" s="88">
        <v>31</v>
      </c>
      <c r="D7" s="88"/>
      <c r="E7" s="89">
        <v>25</v>
      </c>
      <c r="F7" s="89"/>
      <c r="G7" s="56">
        <f>Поэлементный!AF2</f>
        <v>1</v>
      </c>
      <c r="H7" s="56">
        <f>Поэлементный!AF3</f>
        <v>3</v>
      </c>
      <c r="I7" s="56">
        <f>Поэлементный!AF4</f>
        <v>15</v>
      </c>
      <c r="J7" s="56">
        <f>Поэлементный!AF5</f>
        <v>6</v>
      </c>
      <c r="K7" s="57">
        <f>(G7+H7)/E7</f>
        <v>0.16</v>
      </c>
      <c r="L7" s="57">
        <f>(G7+H7+I7)/E7</f>
        <v>0.76</v>
      </c>
      <c r="M7" s="58">
        <f>J7/E7</f>
        <v>0.24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94" t="s">
        <v>7</v>
      </c>
      <c r="B8" s="94"/>
      <c r="C8" s="94"/>
      <c r="D8" s="94"/>
      <c r="E8" s="94" t="s">
        <v>8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39"/>
      <c r="Z8" s="39"/>
      <c r="AA8" s="39"/>
      <c r="AB8" s="39"/>
      <c r="AC8" s="39"/>
    </row>
    <row r="9" spans="1:29" ht="15.75" x14ac:dyDescent="0.25">
      <c r="A9" s="94"/>
      <c r="B9" s="94"/>
      <c r="C9" s="94"/>
      <c r="D9" s="94"/>
      <c r="E9" s="36">
        <f>Поэлементный!D9</f>
        <v>1</v>
      </c>
      <c r="F9" s="36">
        <f>Поэлементный!E9</f>
        <v>2</v>
      </c>
      <c r="G9" s="36">
        <f>Поэлементный!F9</f>
        <v>3</v>
      </c>
      <c r="H9" s="36">
        <f>Поэлементный!G9</f>
        <v>4</v>
      </c>
      <c r="I9" s="36">
        <f>Поэлементный!H9</f>
        <v>5</v>
      </c>
      <c r="J9" s="36">
        <f>Поэлементный!I9</f>
        <v>6</v>
      </c>
      <c r="K9" s="36">
        <f>Поэлементный!J9</f>
        <v>7</v>
      </c>
      <c r="L9" s="36">
        <f>Поэлементный!K9</f>
        <v>8</v>
      </c>
      <c r="M9" s="36">
        <f>Поэлементный!L9</f>
        <v>9</v>
      </c>
      <c r="N9" s="36">
        <f>Поэлементный!M9</f>
        <v>10</v>
      </c>
      <c r="O9" s="36">
        <f>Поэлементный!N9</f>
        <v>11</v>
      </c>
      <c r="P9" s="36">
        <f>Поэлементный!O9</f>
        <v>12</v>
      </c>
      <c r="Q9" s="36">
        <f>Поэлементный!P9</f>
        <v>13</v>
      </c>
      <c r="R9" s="36">
        <f>Поэлементный!Q9</f>
        <v>14</v>
      </c>
      <c r="S9" s="36">
        <f>Поэлементный!R9</f>
        <v>15</v>
      </c>
      <c r="T9" s="36">
        <f>Поэлементный!S9</f>
        <v>16</v>
      </c>
      <c r="U9" s="36">
        <f>Поэлементный!T9</f>
        <v>17</v>
      </c>
      <c r="V9" s="36">
        <f>Поэлементный!U9</f>
        <v>18</v>
      </c>
      <c r="W9" s="36">
        <f>Поэлементный!V9</f>
        <v>19</v>
      </c>
      <c r="X9" s="36">
        <v>20</v>
      </c>
      <c r="Y9" s="33">
        <v>21</v>
      </c>
      <c r="Z9" s="33">
        <v>22</v>
      </c>
      <c r="AA9" s="36">
        <v>23</v>
      </c>
      <c r="AB9" s="36">
        <v>24</v>
      </c>
      <c r="AC9" s="36">
        <v>25</v>
      </c>
    </row>
    <row r="10" spans="1:29" ht="15.75" x14ac:dyDescent="0.25">
      <c r="A10" s="93"/>
      <c r="B10" s="93"/>
      <c r="C10" s="93"/>
      <c r="D10" s="93"/>
      <c r="E10" s="23">
        <v>0.84</v>
      </c>
      <c r="F10" s="23">
        <v>0.84</v>
      </c>
      <c r="G10" s="23">
        <v>1</v>
      </c>
      <c r="H10" s="23">
        <v>0.96</v>
      </c>
      <c r="I10" s="23">
        <v>0.72</v>
      </c>
      <c r="J10" s="23">
        <v>0.64</v>
      </c>
      <c r="K10" s="23">
        <v>0.84</v>
      </c>
      <c r="L10" s="23">
        <v>0.84</v>
      </c>
      <c r="M10" s="23">
        <v>0.8</v>
      </c>
      <c r="N10" s="23">
        <v>1</v>
      </c>
      <c r="O10" s="23">
        <v>0.72</v>
      </c>
      <c r="P10" s="23">
        <v>0.76</v>
      </c>
      <c r="Q10" s="23">
        <v>0.88</v>
      </c>
      <c r="R10" s="23">
        <v>0.16</v>
      </c>
      <c r="S10" s="23">
        <v>0.56000000000000005</v>
      </c>
      <c r="T10" s="23">
        <v>0.44</v>
      </c>
      <c r="U10" s="23">
        <v>0.68</v>
      </c>
      <c r="V10" s="23">
        <v>0.68</v>
      </c>
      <c r="W10" s="23">
        <v>0.44</v>
      </c>
      <c r="X10" s="23">
        <v>0.72</v>
      </c>
      <c r="Y10" s="23">
        <v>0.36</v>
      </c>
      <c r="Z10" s="23">
        <v>4.0000000000000001E-3</v>
      </c>
      <c r="AA10" s="23">
        <v>0.64</v>
      </c>
      <c r="AB10" s="23">
        <v>0.36</v>
      </c>
      <c r="AC10" s="23">
        <v>0.24</v>
      </c>
    </row>
    <row r="11" spans="1:29" ht="15.75" x14ac:dyDescent="0.25">
      <c r="A11" s="97" t="s">
        <v>28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39"/>
      <c r="Z11" s="39"/>
      <c r="AA11" s="39"/>
      <c r="AB11" s="39"/>
      <c r="AC11" s="39"/>
    </row>
    <row r="12" spans="1:29" ht="19.899999999999999" customHeight="1" x14ac:dyDescent="0.25">
      <c r="A12" s="98" t="s">
        <v>9</v>
      </c>
      <c r="B12" s="72"/>
      <c r="C12" s="72"/>
      <c r="D12" s="99"/>
      <c r="E12" s="100" t="s">
        <v>26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9" ht="19.899999999999999" customHeight="1" x14ac:dyDescent="0.25">
      <c r="A13" s="95">
        <v>1</v>
      </c>
      <c r="B13" s="95"/>
      <c r="C13" s="95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9" ht="19.899999999999999" customHeight="1" x14ac:dyDescent="0.25">
      <c r="A14" s="93">
        <v>2</v>
      </c>
      <c r="B14" s="93"/>
      <c r="C14" s="93"/>
      <c r="D14" s="93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9" ht="19.899999999999999" customHeight="1" x14ac:dyDescent="0.25">
      <c r="A15" s="93">
        <v>3</v>
      </c>
      <c r="B15" s="93"/>
      <c r="C15" s="93"/>
      <c r="D15" s="93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9" ht="19.899999999999999" customHeight="1" x14ac:dyDescent="0.25">
      <c r="A16" s="93">
        <v>4</v>
      </c>
      <c r="B16" s="93"/>
      <c r="C16" s="93"/>
      <c r="D16" s="93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ht="19.899999999999999" customHeight="1" x14ac:dyDescent="0.25">
      <c r="A17" s="93">
        <v>5</v>
      </c>
      <c r="B17" s="93"/>
      <c r="C17" s="93"/>
      <c r="D17" s="93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ht="19.899999999999999" customHeight="1" x14ac:dyDescent="0.25">
      <c r="A18" s="93">
        <v>6</v>
      </c>
      <c r="B18" s="93"/>
      <c r="C18" s="93"/>
      <c r="D18" s="93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ht="19.899999999999999" customHeight="1" x14ac:dyDescent="0.25">
      <c r="A19" s="93">
        <v>7</v>
      </c>
      <c r="B19" s="93"/>
      <c r="C19" s="93"/>
      <c r="D19" s="93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19.899999999999999" customHeight="1" x14ac:dyDescent="0.25">
      <c r="A20" s="93">
        <v>8</v>
      </c>
      <c r="B20" s="93"/>
      <c r="C20" s="93"/>
      <c r="D20" s="93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19.899999999999999" customHeight="1" x14ac:dyDescent="0.25">
      <c r="A21" s="93">
        <v>9</v>
      </c>
      <c r="B21" s="93"/>
      <c r="C21" s="93"/>
      <c r="D21" s="93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ht="19.899999999999999" customHeight="1" x14ac:dyDescent="0.25">
      <c r="A22" s="93">
        <v>10</v>
      </c>
      <c r="B22" s="93"/>
      <c r="C22" s="93"/>
      <c r="D22" s="93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19.899999999999999" customHeight="1" x14ac:dyDescent="0.25">
      <c r="A23" s="93">
        <v>11</v>
      </c>
      <c r="B23" s="93"/>
      <c r="C23" s="93"/>
      <c r="D23" s="93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ht="19.899999999999999" customHeight="1" x14ac:dyDescent="0.25">
      <c r="A24" s="93">
        <v>12</v>
      </c>
      <c r="B24" s="93"/>
      <c r="C24" s="93"/>
      <c r="D24" s="93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ht="19.899999999999999" customHeight="1" x14ac:dyDescent="0.25">
      <c r="A25" s="93">
        <v>13</v>
      </c>
      <c r="B25" s="93"/>
      <c r="C25" s="93"/>
      <c r="D25" s="93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ht="19.899999999999999" customHeight="1" x14ac:dyDescent="0.25">
      <c r="A26" s="93">
        <v>14</v>
      </c>
      <c r="B26" s="93"/>
      <c r="C26" s="93"/>
      <c r="D26" s="93"/>
      <c r="E26" s="96" t="s">
        <v>53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ht="19.899999999999999" customHeight="1" x14ac:dyDescent="0.25">
      <c r="A27" s="93">
        <v>15</v>
      </c>
      <c r="B27" s="93"/>
      <c r="C27" s="93"/>
      <c r="D27" s="93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ht="19.899999999999999" customHeight="1" x14ac:dyDescent="0.25">
      <c r="A28" s="93">
        <v>16</v>
      </c>
      <c r="B28" s="93"/>
      <c r="C28" s="93"/>
      <c r="D28" s="93"/>
      <c r="E28" s="96" t="s">
        <v>54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ht="19.899999999999999" customHeight="1" x14ac:dyDescent="0.25">
      <c r="A29" s="93">
        <v>17</v>
      </c>
      <c r="B29" s="93"/>
      <c r="C29" s="93"/>
      <c r="D29" s="93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ht="19.899999999999999" customHeight="1" x14ac:dyDescent="0.25">
      <c r="A30" s="93">
        <v>18</v>
      </c>
      <c r="B30" s="93"/>
      <c r="C30" s="93"/>
      <c r="D30" s="93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ht="19.899999999999999" customHeight="1" x14ac:dyDescent="0.25">
      <c r="A31" s="93">
        <v>19</v>
      </c>
      <c r="B31" s="93"/>
      <c r="C31" s="93"/>
      <c r="D31" s="93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1:24" ht="19.899999999999999" customHeight="1" x14ac:dyDescent="0.25">
      <c r="A32" s="93">
        <v>20</v>
      </c>
      <c r="B32" s="93"/>
      <c r="C32" s="93"/>
      <c r="D32" s="93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2:5" x14ac:dyDescent="0.25">
      <c r="B33">
        <v>21</v>
      </c>
    </row>
    <row r="34" spans="2:5" x14ac:dyDescent="0.25">
      <c r="B34">
        <v>22</v>
      </c>
      <c r="E34" t="s">
        <v>49</v>
      </c>
    </row>
    <row r="35" spans="2:5" x14ac:dyDescent="0.25">
      <c r="B35">
        <v>23</v>
      </c>
    </row>
    <row r="36" spans="2:5" x14ac:dyDescent="0.25">
      <c r="B36">
        <v>24</v>
      </c>
      <c r="E36" t="s">
        <v>50</v>
      </c>
    </row>
    <row r="37" spans="2:5" x14ac:dyDescent="0.25">
      <c r="B37">
        <v>25</v>
      </c>
    </row>
  </sheetData>
  <mergeCells count="60">
    <mergeCell ref="A26:D26"/>
    <mergeCell ref="E26:X26"/>
    <mergeCell ref="A24:D24"/>
    <mergeCell ref="E24:X24"/>
    <mergeCell ref="A25:D25"/>
    <mergeCell ref="E25:X25"/>
    <mergeCell ref="A30:D30"/>
    <mergeCell ref="E30:X30"/>
    <mergeCell ref="A31:D31"/>
    <mergeCell ref="E31:X31"/>
    <mergeCell ref="A32:D32"/>
    <mergeCell ref="E32:X32"/>
    <mergeCell ref="A27:D27"/>
    <mergeCell ref="E27:X27"/>
    <mergeCell ref="A28:D28"/>
    <mergeCell ref="E28:X28"/>
    <mergeCell ref="A29:D29"/>
    <mergeCell ref="E29:X29"/>
    <mergeCell ref="A23:D23"/>
    <mergeCell ref="E23:X23"/>
    <mergeCell ref="A21:D21"/>
    <mergeCell ref="E21:X21"/>
    <mergeCell ref="A22:D22"/>
    <mergeCell ref="E22:X22"/>
    <mergeCell ref="A19:D19"/>
    <mergeCell ref="E19:X19"/>
    <mergeCell ref="A20:D20"/>
    <mergeCell ref="E20:X20"/>
    <mergeCell ref="A17:D17"/>
    <mergeCell ref="E17:X17"/>
    <mergeCell ref="A18:D18"/>
    <mergeCell ref="E18:X18"/>
    <mergeCell ref="A16:D16"/>
    <mergeCell ref="E16:X16"/>
    <mergeCell ref="A14:D14"/>
    <mergeCell ref="E14:X14"/>
    <mergeCell ref="A15:D15"/>
    <mergeCell ref="E15:X15"/>
    <mergeCell ref="A10:D10"/>
    <mergeCell ref="A8:D9"/>
    <mergeCell ref="E8:X8"/>
    <mergeCell ref="A13:D13"/>
    <mergeCell ref="E13:X13"/>
    <mergeCell ref="A11:X11"/>
    <mergeCell ref="A12:D12"/>
    <mergeCell ref="E12:X12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1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5" zoomScaleNormal="85" workbookViewId="0">
      <selection activeCell="C31" sqref="C31"/>
    </sheetView>
  </sheetViews>
  <sheetFormatPr defaultRowHeight="15" x14ac:dyDescent="0.25"/>
  <cols>
    <col min="18" max="18" width="9.140625" customWidth="1"/>
    <col min="19" max="19" width="1" customWidth="1"/>
    <col min="20" max="22" width="9.140625" hidden="1" customWidth="1"/>
  </cols>
  <sheetData>
    <row r="1" spans="1:18" ht="21" thickBot="1" x14ac:dyDescent="0.35">
      <c r="A1" s="101" t="str">
        <f>Анализ!A2</f>
        <v xml:space="preserve">Анализ ВПР в рамках класса  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103"/>
      <c r="Q1" s="103"/>
      <c r="R1" s="103"/>
    </row>
    <row r="2" spans="1:18" ht="15.75" x14ac:dyDescent="0.25">
      <c r="A2" s="104" t="s">
        <v>45</v>
      </c>
      <c r="B2" s="105"/>
      <c r="C2" s="105"/>
      <c r="D2" s="105"/>
      <c r="E2" s="105"/>
      <c r="F2" s="106"/>
      <c r="H2" t="s">
        <v>27</v>
      </c>
      <c r="I2" s="70" t="s">
        <v>44</v>
      </c>
      <c r="J2" s="70"/>
      <c r="K2" s="116"/>
      <c r="L2" s="117"/>
      <c r="M2" s="117"/>
      <c r="N2" s="118"/>
      <c r="O2" s="80" t="str">
        <f>Анализ!O3</f>
        <v>учебный год</v>
      </c>
      <c r="P2" s="80"/>
      <c r="Q2" s="80"/>
      <c r="R2" s="80"/>
    </row>
    <row r="3" spans="1:18" ht="16.5" thickBot="1" x14ac:dyDescent="0.3">
      <c r="A3" s="79" t="s">
        <v>1</v>
      </c>
      <c r="B3" s="80"/>
      <c r="C3" s="80"/>
      <c r="D3" s="80"/>
      <c r="E3" s="80"/>
      <c r="F3" s="80"/>
      <c r="G3" s="110" t="s">
        <v>52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07" t="s">
        <v>10</v>
      </c>
      <c r="B4" s="108"/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x14ac:dyDescent="0.25">
      <c r="A5" s="113" t="s">
        <v>46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</row>
    <row r="6" spans="1:18" x14ac:dyDescent="0.2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x14ac:dyDescent="0.2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1:18" x14ac:dyDescent="0.2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5"/>
    </row>
    <row r="9" spans="1:18" ht="15.75" x14ac:dyDescent="0.25">
      <c r="A9" s="111" t="s">
        <v>11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2"/>
    </row>
    <row r="10" spans="1:18" ht="15.75" thickBot="1" x14ac:dyDescent="0.3">
      <c r="A10" s="119">
        <v>70031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</row>
    <row r="11" spans="1:18" ht="15.75" thickBot="1" x14ac:dyDescent="0.3">
      <c r="A11" s="122">
        <v>70002</v>
      </c>
      <c r="B11" s="123">
        <v>70002</v>
      </c>
      <c r="C11" s="123">
        <v>70002</v>
      </c>
      <c r="D11" s="123">
        <v>70002</v>
      </c>
      <c r="E11" s="123">
        <v>70002</v>
      </c>
      <c r="F11" s="123">
        <v>70002</v>
      </c>
      <c r="G11" s="123">
        <v>70002</v>
      </c>
      <c r="H11" s="123">
        <v>70002</v>
      </c>
      <c r="I11" s="123">
        <v>70002</v>
      </c>
      <c r="J11" s="123">
        <v>70002</v>
      </c>
      <c r="K11" s="123">
        <v>70002</v>
      </c>
      <c r="L11" s="123">
        <v>70002</v>
      </c>
      <c r="M11" s="123">
        <v>70002</v>
      </c>
      <c r="N11" s="123">
        <v>70002</v>
      </c>
      <c r="O11" s="123">
        <v>70002</v>
      </c>
      <c r="P11" s="123">
        <v>70002</v>
      </c>
      <c r="Q11" s="123">
        <v>70002</v>
      </c>
      <c r="R11" s="124">
        <v>70002</v>
      </c>
    </row>
    <row r="12" spans="1:18" ht="15.75" thickBot="1" x14ac:dyDescent="0.3">
      <c r="A12" s="122">
        <v>70003</v>
      </c>
      <c r="B12" s="123">
        <v>70003</v>
      </c>
      <c r="C12" s="123">
        <v>70003</v>
      </c>
      <c r="D12" s="123">
        <v>70003</v>
      </c>
      <c r="E12" s="123">
        <v>70003</v>
      </c>
      <c r="F12" s="123">
        <v>70003</v>
      </c>
      <c r="G12" s="123">
        <v>70003</v>
      </c>
      <c r="H12" s="123">
        <v>70003</v>
      </c>
      <c r="I12" s="123">
        <v>70003</v>
      </c>
      <c r="J12" s="123">
        <v>70003</v>
      </c>
      <c r="K12" s="123">
        <v>70003</v>
      </c>
      <c r="L12" s="123">
        <v>70003</v>
      </c>
      <c r="M12" s="123">
        <v>70003</v>
      </c>
      <c r="N12" s="123">
        <v>70003</v>
      </c>
      <c r="O12" s="123">
        <v>70003</v>
      </c>
      <c r="P12" s="123">
        <v>70003</v>
      </c>
      <c r="Q12" s="123">
        <v>70003</v>
      </c>
      <c r="R12" s="124">
        <v>70003</v>
      </c>
    </row>
    <row r="13" spans="1:18" ht="15.75" thickBot="1" x14ac:dyDescent="0.3">
      <c r="A13" s="122">
        <v>70004</v>
      </c>
      <c r="B13" s="123">
        <v>70004</v>
      </c>
      <c r="C13" s="123">
        <v>70004</v>
      </c>
      <c r="D13" s="123">
        <v>70004</v>
      </c>
      <c r="E13" s="123">
        <v>70004</v>
      </c>
      <c r="F13" s="123">
        <v>70004</v>
      </c>
      <c r="G13" s="123">
        <v>70004</v>
      </c>
      <c r="H13" s="123">
        <v>70004</v>
      </c>
      <c r="I13" s="123">
        <v>70004</v>
      </c>
      <c r="J13" s="123">
        <v>70004</v>
      </c>
      <c r="K13" s="123">
        <v>70004</v>
      </c>
      <c r="L13" s="123">
        <v>70004</v>
      </c>
      <c r="M13" s="123">
        <v>70004</v>
      </c>
      <c r="N13" s="123">
        <v>70004</v>
      </c>
      <c r="O13" s="123">
        <v>70004</v>
      </c>
      <c r="P13" s="123">
        <v>70004</v>
      </c>
      <c r="Q13" s="123">
        <v>70004</v>
      </c>
      <c r="R13" s="124">
        <v>70004</v>
      </c>
    </row>
    <row r="14" spans="1:18" ht="15.75" thickBot="1" x14ac:dyDescent="0.3">
      <c r="A14" s="122">
        <v>70009</v>
      </c>
      <c r="B14" s="123">
        <v>70009</v>
      </c>
      <c r="C14" s="123">
        <v>70009</v>
      </c>
      <c r="D14" s="123">
        <v>70009</v>
      </c>
      <c r="E14" s="123">
        <v>70009</v>
      </c>
      <c r="F14" s="123">
        <v>70009</v>
      </c>
      <c r="G14" s="123">
        <v>70009</v>
      </c>
      <c r="H14" s="123">
        <v>70009</v>
      </c>
      <c r="I14" s="123">
        <v>70009</v>
      </c>
      <c r="J14" s="123">
        <v>70009</v>
      </c>
      <c r="K14" s="123">
        <v>70009</v>
      </c>
      <c r="L14" s="123">
        <v>70009</v>
      </c>
      <c r="M14" s="123">
        <v>70009</v>
      </c>
      <c r="N14" s="123">
        <v>70009</v>
      </c>
      <c r="O14" s="123">
        <v>70009</v>
      </c>
      <c r="P14" s="123">
        <v>70009</v>
      </c>
      <c r="Q14" s="123">
        <v>70009</v>
      </c>
      <c r="R14" s="124">
        <v>70009</v>
      </c>
    </row>
    <row r="15" spans="1:18" ht="15.75" thickBot="1" x14ac:dyDescent="0.3">
      <c r="A15" s="122">
        <v>70011</v>
      </c>
      <c r="B15" s="123">
        <v>70011</v>
      </c>
      <c r="C15" s="123">
        <v>70011</v>
      </c>
      <c r="D15" s="123">
        <v>70011</v>
      </c>
      <c r="E15" s="123">
        <v>70011</v>
      </c>
      <c r="F15" s="123">
        <v>70011</v>
      </c>
      <c r="G15" s="123">
        <v>70011</v>
      </c>
      <c r="H15" s="123">
        <v>70011</v>
      </c>
      <c r="I15" s="123">
        <v>70011</v>
      </c>
      <c r="J15" s="123">
        <v>70011</v>
      </c>
      <c r="K15" s="123">
        <v>70011</v>
      </c>
      <c r="L15" s="123">
        <v>70011</v>
      </c>
      <c r="M15" s="123">
        <v>70011</v>
      </c>
      <c r="N15" s="123">
        <v>70011</v>
      </c>
      <c r="O15" s="123">
        <v>70011</v>
      </c>
      <c r="P15" s="123">
        <v>70011</v>
      </c>
      <c r="Q15" s="123">
        <v>70011</v>
      </c>
      <c r="R15" s="124">
        <v>70011</v>
      </c>
    </row>
    <row r="16" spans="1:18" ht="15.75" thickBot="1" x14ac:dyDescent="0.3">
      <c r="A16" s="122">
        <v>70021</v>
      </c>
      <c r="B16" s="123">
        <v>70021</v>
      </c>
      <c r="C16" s="123">
        <v>70021</v>
      </c>
      <c r="D16" s="123">
        <v>70021</v>
      </c>
      <c r="E16" s="123">
        <v>70021</v>
      </c>
      <c r="F16" s="123">
        <v>70021</v>
      </c>
      <c r="G16" s="123">
        <v>70021</v>
      </c>
      <c r="H16" s="123">
        <v>70021</v>
      </c>
      <c r="I16" s="123">
        <v>70021</v>
      </c>
      <c r="J16" s="123">
        <v>70021</v>
      </c>
      <c r="K16" s="123">
        <v>70021</v>
      </c>
      <c r="L16" s="123">
        <v>70021</v>
      </c>
      <c r="M16" s="123">
        <v>70021</v>
      </c>
      <c r="N16" s="123">
        <v>70021</v>
      </c>
      <c r="O16" s="123">
        <v>70021</v>
      </c>
      <c r="P16" s="123">
        <v>70021</v>
      </c>
      <c r="Q16" s="123">
        <v>70021</v>
      </c>
      <c r="R16" s="124">
        <v>70021</v>
      </c>
    </row>
    <row r="17" spans="1:22" ht="15.75" thickBot="1" x14ac:dyDescent="0.3">
      <c r="A17" s="122">
        <v>70023</v>
      </c>
      <c r="B17" s="123">
        <v>70023</v>
      </c>
      <c r="C17" s="123">
        <v>70023</v>
      </c>
      <c r="D17" s="123">
        <v>70023</v>
      </c>
      <c r="E17" s="123">
        <v>70023</v>
      </c>
      <c r="F17" s="123">
        <v>70023</v>
      </c>
      <c r="G17" s="123">
        <v>70023</v>
      </c>
      <c r="H17" s="123">
        <v>70023</v>
      </c>
      <c r="I17" s="123">
        <v>70023</v>
      </c>
      <c r="J17" s="123">
        <v>70023</v>
      </c>
      <c r="K17" s="123">
        <v>70023</v>
      </c>
      <c r="L17" s="123">
        <v>70023</v>
      </c>
      <c r="M17" s="123">
        <v>70023</v>
      </c>
      <c r="N17" s="123">
        <v>70023</v>
      </c>
      <c r="O17" s="123">
        <v>70023</v>
      </c>
      <c r="P17" s="123">
        <v>70023</v>
      </c>
      <c r="Q17" s="123">
        <v>70023</v>
      </c>
      <c r="R17" s="124">
        <v>70023</v>
      </c>
    </row>
    <row r="18" spans="1:22" ht="15.75" thickBot="1" x14ac:dyDescent="0.3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</row>
    <row r="19" spans="1:22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2"/>
    </row>
    <row r="20" spans="1:22" ht="15.75" x14ac:dyDescent="0.25">
      <c r="A20" s="137" t="s">
        <v>21</v>
      </c>
      <c r="B20" s="138"/>
      <c r="C20" s="133" t="s">
        <v>19</v>
      </c>
      <c r="D20" s="133"/>
      <c r="E20" s="133"/>
      <c r="F20" s="133"/>
      <c r="G20" s="133"/>
      <c r="H20" s="133"/>
      <c r="I20" s="133"/>
      <c r="J20" s="134" t="s">
        <v>21</v>
      </c>
      <c r="K20" s="135"/>
      <c r="L20" s="136" t="s">
        <v>20</v>
      </c>
      <c r="M20" s="134"/>
      <c r="N20" s="134"/>
      <c r="O20" s="134"/>
      <c r="P20" s="134"/>
      <c r="Q20" s="134"/>
      <c r="R20" s="135"/>
    </row>
    <row r="21" spans="1:22" ht="15.75" x14ac:dyDescent="0.25">
      <c r="A21" s="129"/>
      <c r="B21" s="129"/>
      <c r="C21" s="96" t="s">
        <v>53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15.75" customHeight="1" x14ac:dyDescent="0.25">
      <c r="A22" s="129"/>
      <c r="B22" s="129"/>
      <c r="C22" s="96" t="s">
        <v>54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15.75" x14ac:dyDescent="0.25">
      <c r="A23" s="129"/>
      <c r="B23" s="129"/>
      <c r="C23" t="s">
        <v>49</v>
      </c>
    </row>
    <row r="24" spans="1:22" ht="15.75" x14ac:dyDescent="0.25">
      <c r="A24" s="129"/>
      <c r="B24" s="129"/>
      <c r="C24" t="s">
        <v>50</v>
      </c>
    </row>
    <row r="25" spans="1:22" ht="15.75" x14ac:dyDescent="0.25">
      <c r="A25" s="129"/>
      <c r="B25" s="129"/>
      <c r="C25" s="125"/>
      <c r="D25" s="125"/>
      <c r="E25" s="125"/>
      <c r="F25" s="125"/>
      <c r="G25" s="125"/>
      <c r="H25" s="125"/>
      <c r="I25" s="125"/>
      <c r="J25" s="126"/>
      <c r="K25" s="127"/>
      <c r="L25" s="128"/>
      <c r="M25" s="126"/>
      <c r="N25" s="126"/>
      <c r="O25" s="126"/>
      <c r="P25" s="126"/>
      <c r="Q25" s="126"/>
      <c r="R25" s="127"/>
    </row>
  </sheetData>
  <mergeCells count="37">
    <mergeCell ref="A22:B22"/>
    <mergeCell ref="A14:R14"/>
    <mergeCell ref="A15:R15"/>
    <mergeCell ref="A16:R16"/>
    <mergeCell ref="A17:R17"/>
    <mergeCell ref="A18:R18"/>
    <mergeCell ref="C21:V21"/>
    <mergeCell ref="C22:V22"/>
    <mergeCell ref="A10:R10"/>
    <mergeCell ref="A11:R11"/>
    <mergeCell ref="A12:R12"/>
    <mergeCell ref="A13:R13"/>
    <mergeCell ref="C25:I25"/>
    <mergeCell ref="J25:K25"/>
    <mergeCell ref="L25:R25"/>
    <mergeCell ref="A24:B24"/>
    <mergeCell ref="A25:B25"/>
    <mergeCell ref="A23:B23"/>
    <mergeCell ref="A19:R19"/>
    <mergeCell ref="C20:I20"/>
    <mergeCell ref="J20:K20"/>
    <mergeCell ref="L20:R20"/>
    <mergeCell ref="A20:B20"/>
    <mergeCell ref="A21:B21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opLeftCell="A16" workbookViewId="0">
      <selection activeCell="E35" sqref="E35:E37"/>
    </sheetView>
  </sheetViews>
  <sheetFormatPr defaultRowHeight="15" x14ac:dyDescent="0.25"/>
  <sheetData>
    <row r="1" spans="1:27" ht="18" x14ac:dyDescent="0.25">
      <c r="A1" s="140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27" x14ac:dyDescent="0.25">
      <c r="A2" s="45"/>
    </row>
    <row r="3" spans="1:27" ht="18.75" x14ac:dyDescent="0.25">
      <c r="A3" s="141" t="s">
        <v>39</v>
      </c>
      <c r="B3" s="53"/>
      <c r="C3" s="142" t="s">
        <v>40</v>
      </c>
      <c r="D3" s="142"/>
      <c r="E3" s="142"/>
      <c r="F3" s="142"/>
      <c r="G3" s="142"/>
      <c r="H3" s="142"/>
      <c r="I3" s="142"/>
      <c r="J3" s="142"/>
      <c r="K3" s="142"/>
      <c r="L3" s="142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8.75" x14ac:dyDescent="0.3">
      <c r="A4" s="141"/>
      <c r="B4" s="53"/>
      <c r="C4" s="46">
        <v>1</v>
      </c>
      <c r="D4" s="46">
        <v>2</v>
      </c>
      <c r="E4" s="46">
        <v>3</v>
      </c>
      <c r="F4" s="46">
        <v>4</v>
      </c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46">
        <v>10</v>
      </c>
      <c r="M4" s="54">
        <v>11</v>
      </c>
      <c r="N4" s="54">
        <v>12</v>
      </c>
      <c r="O4" s="54">
        <v>13</v>
      </c>
      <c r="P4" s="54">
        <v>14</v>
      </c>
      <c r="Q4" s="54">
        <v>15</v>
      </c>
      <c r="R4" s="54">
        <v>16</v>
      </c>
      <c r="S4" s="54">
        <v>17</v>
      </c>
      <c r="T4" s="54">
        <v>18</v>
      </c>
      <c r="U4" s="54">
        <v>19</v>
      </c>
      <c r="V4" s="54">
        <v>20</v>
      </c>
      <c r="W4" s="54">
        <v>21</v>
      </c>
      <c r="X4" s="54">
        <v>22</v>
      </c>
      <c r="Y4" s="54">
        <v>23</v>
      </c>
      <c r="Z4" s="54">
        <v>24</v>
      </c>
      <c r="AA4" s="54">
        <v>25</v>
      </c>
    </row>
    <row r="5" spans="1:27" ht="18.75" x14ac:dyDescent="0.3">
      <c r="A5" s="141"/>
      <c r="B5" s="46" t="s">
        <v>41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x14ac:dyDescent="0.25">
      <c r="A6" s="141"/>
      <c r="B6" s="55" t="s">
        <v>42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18.75" x14ac:dyDescent="0.25">
      <c r="A7" s="47">
        <v>1</v>
      </c>
      <c r="B7" s="42">
        <v>70031</v>
      </c>
      <c r="C7" s="51">
        <v>1</v>
      </c>
      <c r="D7" s="51">
        <v>1</v>
      </c>
      <c r="E7" s="51">
        <v>1</v>
      </c>
      <c r="F7" s="51">
        <v>1</v>
      </c>
      <c r="G7" s="51">
        <v>1</v>
      </c>
      <c r="H7" s="51">
        <v>0</v>
      </c>
      <c r="I7" s="51">
        <v>1</v>
      </c>
      <c r="J7" s="51">
        <v>0</v>
      </c>
      <c r="K7" s="51">
        <v>0</v>
      </c>
      <c r="L7" s="51">
        <v>1</v>
      </c>
      <c r="M7" s="51">
        <v>1</v>
      </c>
      <c r="N7" s="51">
        <v>1</v>
      </c>
      <c r="O7" s="51">
        <v>1</v>
      </c>
      <c r="P7" s="51">
        <v>0</v>
      </c>
      <c r="Q7" s="51">
        <v>1</v>
      </c>
      <c r="R7" s="51">
        <v>1</v>
      </c>
      <c r="S7" s="51">
        <v>0</v>
      </c>
      <c r="T7" s="51">
        <v>1</v>
      </c>
      <c r="U7" s="51">
        <v>0</v>
      </c>
      <c r="V7" s="51">
        <v>1</v>
      </c>
      <c r="W7" s="51">
        <v>1</v>
      </c>
      <c r="X7" s="51">
        <v>0</v>
      </c>
      <c r="Y7" s="51">
        <v>1</v>
      </c>
      <c r="Z7" s="51">
        <v>0</v>
      </c>
      <c r="AA7" s="51">
        <v>0</v>
      </c>
    </row>
    <row r="8" spans="1:27" ht="15.75" x14ac:dyDescent="0.25">
      <c r="A8">
        <v>2</v>
      </c>
      <c r="B8" s="42">
        <v>70002</v>
      </c>
      <c r="C8" s="51">
        <v>1</v>
      </c>
      <c r="D8" s="51">
        <v>0</v>
      </c>
      <c r="E8" s="51">
        <v>1</v>
      </c>
      <c r="F8" s="51">
        <v>1</v>
      </c>
      <c r="G8" s="51">
        <v>0</v>
      </c>
      <c r="H8" s="51">
        <v>0</v>
      </c>
      <c r="I8" s="51">
        <v>0</v>
      </c>
      <c r="J8" s="51">
        <v>1</v>
      </c>
      <c r="K8" s="51">
        <v>1</v>
      </c>
      <c r="L8" s="51">
        <v>1</v>
      </c>
      <c r="M8" s="51">
        <v>0</v>
      </c>
      <c r="N8" s="51">
        <v>1</v>
      </c>
      <c r="O8" s="51">
        <v>0</v>
      </c>
      <c r="P8" s="51">
        <v>0</v>
      </c>
      <c r="Q8" s="51">
        <v>0</v>
      </c>
      <c r="R8" s="51">
        <v>0</v>
      </c>
      <c r="S8" s="51">
        <v>1</v>
      </c>
      <c r="T8" s="51">
        <v>0</v>
      </c>
      <c r="U8" s="51">
        <v>1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</row>
    <row r="9" spans="1:27" ht="15.75" x14ac:dyDescent="0.25">
      <c r="A9">
        <v>3</v>
      </c>
      <c r="B9" s="42">
        <v>70003</v>
      </c>
      <c r="C9" s="51">
        <v>1</v>
      </c>
      <c r="D9" s="51">
        <v>0</v>
      </c>
      <c r="E9" s="51">
        <v>1</v>
      </c>
      <c r="F9" s="51">
        <v>1</v>
      </c>
      <c r="G9" s="51">
        <v>1</v>
      </c>
      <c r="H9" s="51">
        <v>0</v>
      </c>
      <c r="I9" s="51">
        <v>0</v>
      </c>
      <c r="J9" s="51">
        <v>1</v>
      </c>
      <c r="K9" s="51">
        <v>1</v>
      </c>
      <c r="L9" s="51">
        <v>1</v>
      </c>
      <c r="M9" s="51">
        <v>0</v>
      </c>
      <c r="N9" s="51">
        <v>1</v>
      </c>
      <c r="O9" s="51">
        <v>0</v>
      </c>
      <c r="P9" s="51">
        <v>0</v>
      </c>
      <c r="Q9" s="51">
        <v>0</v>
      </c>
      <c r="R9" s="51">
        <v>0</v>
      </c>
      <c r="S9" s="51">
        <v>1</v>
      </c>
      <c r="T9" s="51">
        <v>1</v>
      </c>
      <c r="U9" s="51">
        <v>0</v>
      </c>
      <c r="V9" s="51">
        <v>1</v>
      </c>
      <c r="W9" s="51">
        <v>1</v>
      </c>
      <c r="X9" s="51">
        <v>0</v>
      </c>
      <c r="Y9" s="51">
        <v>1</v>
      </c>
      <c r="Z9" s="51">
        <v>1</v>
      </c>
      <c r="AA9" s="51">
        <v>0</v>
      </c>
    </row>
    <row r="10" spans="1:27" ht="15.75" x14ac:dyDescent="0.25">
      <c r="A10">
        <v>4</v>
      </c>
      <c r="B10" s="42">
        <v>70004</v>
      </c>
      <c r="C10" s="51">
        <v>0</v>
      </c>
      <c r="D10" s="51">
        <v>1</v>
      </c>
      <c r="E10" s="51">
        <v>1</v>
      </c>
      <c r="F10" s="51">
        <v>1</v>
      </c>
      <c r="G10" s="51">
        <v>0</v>
      </c>
      <c r="H10" s="51">
        <v>0</v>
      </c>
      <c r="I10" s="51">
        <v>1</v>
      </c>
      <c r="J10" s="51">
        <v>1</v>
      </c>
      <c r="K10" s="51">
        <v>0</v>
      </c>
      <c r="L10" s="51">
        <v>1</v>
      </c>
      <c r="M10" s="51">
        <v>0</v>
      </c>
      <c r="N10" s="51">
        <v>0</v>
      </c>
      <c r="O10" s="51">
        <v>1</v>
      </c>
      <c r="P10" s="51">
        <v>0</v>
      </c>
      <c r="Q10" s="51">
        <v>0</v>
      </c>
      <c r="R10" s="51">
        <v>0</v>
      </c>
      <c r="S10" s="51">
        <v>1</v>
      </c>
      <c r="T10" s="51">
        <v>0</v>
      </c>
      <c r="U10" s="51">
        <v>0</v>
      </c>
      <c r="V10" s="51">
        <v>1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</row>
    <row r="11" spans="1:27" ht="15.75" x14ac:dyDescent="0.25">
      <c r="A11">
        <v>5</v>
      </c>
      <c r="B11" s="42">
        <v>70009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0</v>
      </c>
      <c r="Q11" s="51">
        <v>0</v>
      </c>
      <c r="R11" s="51">
        <v>0</v>
      </c>
      <c r="S11" s="51">
        <v>1</v>
      </c>
      <c r="T11" s="51">
        <v>1</v>
      </c>
      <c r="U11" s="51">
        <v>1</v>
      </c>
      <c r="V11" s="51">
        <v>1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</row>
    <row r="12" spans="1:27" ht="15.75" x14ac:dyDescent="0.25">
      <c r="A12">
        <v>6</v>
      </c>
      <c r="B12" s="42">
        <v>70011</v>
      </c>
      <c r="C12" s="51">
        <v>1</v>
      </c>
      <c r="D12" s="51">
        <v>1</v>
      </c>
      <c r="E12" s="51">
        <v>1</v>
      </c>
      <c r="F12" s="51">
        <v>1</v>
      </c>
      <c r="G12" s="51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  <c r="P12" s="51">
        <v>0</v>
      </c>
      <c r="Q12" s="51">
        <v>1</v>
      </c>
      <c r="R12" s="51">
        <v>1</v>
      </c>
      <c r="S12" s="51">
        <v>1</v>
      </c>
      <c r="T12" s="51">
        <v>0</v>
      </c>
      <c r="U12" s="51">
        <v>1</v>
      </c>
      <c r="V12" s="51">
        <v>1</v>
      </c>
      <c r="W12" s="51">
        <v>0</v>
      </c>
      <c r="X12" s="51">
        <v>0</v>
      </c>
      <c r="Y12" s="51">
        <v>1</v>
      </c>
      <c r="Z12" s="51">
        <v>0</v>
      </c>
      <c r="AA12" s="51">
        <v>0</v>
      </c>
    </row>
    <row r="13" spans="1:27" ht="15.75" x14ac:dyDescent="0.25">
      <c r="A13">
        <v>7</v>
      </c>
      <c r="B13" s="42">
        <v>70021</v>
      </c>
      <c r="C13" s="51">
        <v>1</v>
      </c>
      <c r="D13" s="51">
        <v>1</v>
      </c>
      <c r="E13" s="51">
        <v>1</v>
      </c>
      <c r="F13" s="51">
        <v>1</v>
      </c>
      <c r="G13" s="51">
        <v>0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0</v>
      </c>
      <c r="O13" s="51">
        <v>1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1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</row>
    <row r="14" spans="1:27" ht="15.75" x14ac:dyDescent="0.25">
      <c r="A14">
        <v>8</v>
      </c>
      <c r="B14" s="42">
        <v>70023</v>
      </c>
      <c r="C14" s="51">
        <v>1</v>
      </c>
      <c r="D14" s="51">
        <v>1</v>
      </c>
      <c r="E14" s="51">
        <v>1</v>
      </c>
      <c r="F14" s="51">
        <v>1</v>
      </c>
      <c r="G14" s="51">
        <v>1</v>
      </c>
      <c r="H14" s="51">
        <v>1</v>
      </c>
      <c r="I14" s="51">
        <v>1</v>
      </c>
      <c r="J14" s="51">
        <v>1</v>
      </c>
      <c r="K14" s="51">
        <v>1</v>
      </c>
      <c r="L14" s="51">
        <v>1</v>
      </c>
      <c r="M14" s="51">
        <v>1</v>
      </c>
      <c r="N14" s="51">
        <v>1</v>
      </c>
      <c r="O14" s="51">
        <v>1</v>
      </c>
      <c r="P14" s="51">
        <v>1</v>
      </c>
      <c r="Q14" s="51">
        <v>1</v>
      </c>
      <c r="R14" s="51">
        <v>0</v>
      </c>
      <c r="S14" s="51">
        <v>0</v>
      </c>
      <c r="T14" s="51">
        <v>0</v>
      </c>
      <c r="U14" s="51">
        <v>1</v>
      </c>
      <c r="V14" s="51">
        <v>1</v>
      </c>
      <c r="W14" s="51">
        <v>0</v>
      </c>
      <c r="X14" s="51">
        <v>0</v>
      </c>
      <c r="Y14" s="51">
        <v>1</v>
      </c>
      <c r="Z14" s="51">
        <v>0</v>
      </c>
      <c r="AA14" s="51">
        <v>0</v>
      </c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E7">
    <cfRule type="expression" dxfId="9" priority="8" stopIfTrue="1">
      <formula>AZ7=0</formula>
    </cfRule>
  </conditionalFormatting>
  <conditionalFormatting sqref="C7 G7:AA7">
    <cfRule type="expression" dxfId="8" priority="55" stopIfTrue="1">
      <formula>#REF!=0</formula>
    </cfRule>
  </conditionalFormatting>
  <conditionalFormatting sqref="D7 F7">
    <cfRule type="expression" dxfId="7" priority="57" stopIfTrue="1">
      <formula>#REF!=0</formula>
    </cfRule>
  </conditionalFormatting>
  <conditionalFormatting sqref="C8:AA10">
    <cfRule type="expression" dxfId="6" priority="7" stopIfTrue="1">
      <formula>AX8=0</formula>
    </cfRule>
  </conditionalFormatting>
  <conditionalFormatting sqref="C11:D11 G11:AA11 E11:F12">
    <cfRule type="expression" dxfId="5" priority="5" stopIfTrue="1">
      <formula>AX11=0</formula>
    </cfRule>
  </conditionalFormatting>
  <conditionalFormatting sqref="C12:D12 G12:AA12">
    <cfRule type="expression" dxfId="4" priority="6" stopIfTrue="1">
      <formula>AX13=0</formula>
    </cfRule>
  </conditionalFormatting>
  <conditionalFormatting sqref="E13">
    <cfRule type="expression" dxfId="3" priority="3" stopIfTrue="1">
      <formula>AZ13=0</formula>
    </cfRule>
  </conditionalFormatting>
  <conditionalFormatting sqref="C13:D13 F13:AA13">
    <cfRule type="expression" dxfId="2" priority="4" stopIfTrue="1">
      <formula>AX17=0</formula>
    </cfRule>
  </conditionalFormatting>
  <conditionalFormatting sqref="E14">
    <cfRule type="expression" dxfId="1" priority="1" stopIfTrue="1">
      <formula>AZ14=0</formula>
    </cfRule>
  </conditionalFormatting>
  <conditionalFormatting sqref="C14:D14 F14:AA14">
    <cfRule type="expression" dxfId="0" priority="2" stopIfTrue="1">
      <formula>AX18=0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C7:AA7">
      <formula1>CHOOSE(#REF!,ball1,ball2,ball3,ball4,ball5,ball6)</formula1>
    </dataValidation>
    <dataValidation type="list" allowBlank="1" showInputMessage="1" showErrorMessage="1" error="введите балл ученика - _x000a_результат проверки (X - нет работы)" sqref="C8:AA14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2020-12-23T22:47:11Z</dcterms:modified>
</cp:coreProperties>
</file>