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1D~1\AppData\Local\Temp\Rar$DIa3836.22596\"/>
    </mc:Choice>
  </mc:AlternateContent>
  <bookViews>
    <workbookView xWindow="0" yWindow="0" windowWidth="20490" windowHeight="7755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externalReferences>
    <externalReference r:id="rId5"/>
  </externalReferences>
  <definedNames>
    <definedName name="_xlnm._FilterDatabase" localSheetId="1" hidden="1">Анализ!$A$2:$Y$48</definedName>
    <definedName name="ball1">[1]служ!$G$3:$G$6</definedName>
    <definedName name="ball2">[1]служ!$H$3:$H$7</definedName>
    <definedName name="ball3">[1]служ!$K$3:$K$8</definedName>
    <definedName name="ball4">[1]служ!$L$3:$L$9</definedName>
    <definedName name="ball5">[1]служ!$Q$3:$Q$10</definedName>
    <definedName name="ball6">[1]служ!$R$3:$R$11</definedName>
    <definedName name="Otc">[1]служ!$D$3:$D$7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9" i="3" l="1"/>
  <c r="AG28" i="3"/>
  <c r="AG27" i="3"/>
  <c r="AH29" i="3"/>
  <c r="AH28" i="3"/>
  <c r="AH27" i="3"/>
  <c r="AD29" i="3"/>
  <c r="AD28" i="3"/>
  <c r="AD27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D30" i="3" l="1"/>
  <c r="AG30" i="3"/>
  <c r="AH30" i="3"/>
  <c r="AF2" i="3" l="1"/>
  <c r="AJ30" i="3"/>
  <c r="AJ31" i="3"/>
  <c r="AG11" i="3" l="1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10" i="3"/>
  <c r="AH25" i="3"/>
  <c r="AH26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10" i="3"/>
  <c r="AD14" i="3"/>
  <c r="AD16" i="3"/>
  <c r="AD18" i="3"/>
  <c r="AD20" i="3"/>
  <c r="AD22" i="3"/>
  <c r="AD24" i="3"/>
  <c r="AD23" i="3"/>
  <c r="AD21" i="3"/>
  <c r="AD19" i="3"/>
  <c r="AD17" i="3"/>
  <c r="AD15" i="3"/>
  <c r="AD13" i="3"/>
  <c r="AD12" i="3"/>
  <c r="AD11" i="3"/>
  <c r="AD10" i="3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E9" i="1"/>
  <c r="AH31" i="3" l="1"/>
  <c r="AH32" i="3"/>
  <c r="AH33" i="3"/>
  <c r="AH34" i="3"/>
  <c r="AH35" i="3"/>
  <c r="AH36" i="3"/>
  <c r="AH37" i="3"/>
  <c r="AH38" i="3"/>
  <c r="AF5" i="3" l="1"/>
  <c r="J7" i="1" s="1"/>
  <c r="AF4" i="3"/>
  <c r="I7" i="1" s="1"/>
  <c r="AF3" i="3"/>
  <c r="H7" i="1" s="1"/>
  <c r="G7" i="1"/>
  <c r="AG26" i="3" l="1"/>
  <c r="AJ49" i="3" l="1"/>
  <c r="AI44" i="3"/>
  <c r="AH41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K9" i="3" l="1"/>
  <c r="O2" i="2"/>
  <c r="A1" i="2"/>
  <c r="AK11" i="3" l="1"/>
  <c r="AK13" i="3"/>
  <c r="AK15" i="3"/>
  <c r="AK16" i="3"/>
  <c r="AK18" i="3"/>
  <c r="AK20" i="3"/>
  <c r="AK21" i="3"/>
  <c r="AK23" i="3"/>
  <c r="AK25" i="3"/>
  <c r="AK27" i="3"/>
  <c r="AK29" i="3"/>
  <c r="AK31" i="3"/>
  <c r="AD26" i="3"/>
  <c r="AK33" i="3" s="1"/>
  <c r="AK35" i="3"/>
  <c r="AK37" i="3"/>
  <c r="AK39" i="3"/>
  <c r="AK41" i="3"/>
  <c r="AK43" i="3"/>
  <c r="AK45" i="3"/>
  <c r="AK10" i="3"/>
  <c r="AK12" i="3"/>
  <c r="AK14" i="3"/>
  <c r="AK17" i="3"/>
  <c r="AK19" i="3"/>
  <c r="AK22" i="3"/>
  <c r="AK24" i="3"/>
  <c r="AK26" i="3"/>
  <c r="AK28" i="3"/>
  <c r="AK30" i="3"/>
  <c r="AK34" i="3"/>
  <c r="AK36" i="3"/>
  <c r="AK38" i="3"/>
  <c r="AK40" i="3"/>
  <c r="AK42" i="3"/>
  <c r="AK44" i="3"/>
  <c r="X10" i="1"/>
  <c r="W10" i="1"/>
  <c r="F10" i="1"/>
  <c r="H10" i="1"/>
  <c r="J10" i="1"/>
  <c r="L10" i="1"/>
  <c r="N10" i="1"/>
  <c r="P10" i="1"/>
  <c r="T10" i="1"/>
  <c r="K10" i="1"/>
  <c r="M10" i="1"/>
  <c r="S10" i="1"/>
  <c r="V10" i="1"/>
  <c r="U10" i="1"/>
  <c r="R10" i="1"/>
  <c r="I10" i="1"/>
  <c r="G10" i="1"/>
  <c r="O10" i="1"/>
  <c r="Q10" i="1"/>
  <c r="E10" i="1"/>
  <c r="A10" i="1"/>
  <c r="M7" i="1" l="1"/>
  <c r="K7" i="1"/>
  <c r="L7" i="1"/>
  <c r="AD25" i="3"/>
  <c r="AK32" i="3" s="1"/>
</calcChain>
</file>

<file path=xl/comments1.xml><?xml version="1.0" encoding="utf-8"?>
<comments xmlns="http://schemas.openxmlformats.org/spreadsheetml/2006/main">
  <authors>
    <author>Старченко</author>
  </authors>
  <commentList>
    <comment ref="AC6" authorId="0" shape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<sst xmlns="http://schemas.openxmlformats.org/spreadsheetml/2006/main" count="88" uniqueCount="56">
  <si>
    <t>учебный год</t>
  </si>
  <si>
    <t>Учитель</t>
  </si>
  <si>
    <t>Дата проведения</t>
  </si>
  <si>
    <t>Класс</t>
  </si>
  <si>
    <t>По списку</t>
  </si>
  <si>
    <t>Фамилия</t>
  </si>
  <si>
    <t>ИТОГО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</si>
  <si>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</si>
  <si>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</si>
  <si>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</si>
  <si>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</si>
  <si>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</si>
  <si>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</si>
  <si>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</si>
  <si>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</si>
  <si>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</si>
  <si>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</si>
  <si>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</si>
  <si>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</si>
  <si>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наименование предмета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</si>
  <si>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</si>
  <si>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</si>
  <si>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</si>
  <si>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</si>
  <si>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</si>
  <si>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</si>
  <si>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</si>
  <si>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</si>
  <si>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</si>
  <si>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</si>
  <si>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</si>
  <si>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</si>
  <si>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</si>
  <si>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</si>
  <si>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</si>
  <si>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</si>
  <si>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</si>
  <si>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</si>
  <si>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</si>
  <si>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</si>
  <si>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5а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</si>
  <si>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русский язык</t>
  </si>
  <si>
    <t>7В</t>
  </si>
  <si>
    <t>Наиболее частотные ошибки были допущены в следующих заданиях,а именно: 5,6,14,15,16,21-23 и 25.</t>
  </si>
  <si>
    <t>Поэлементный анализ ВПР  класс __7В_________________</t>
  </si>
  <si>
    <t xml:space="preserve">Словообразовательный разбор слова </t>
  </si>
  <si>
    <t>Морфологический разбор слова</t>
  </si>
  <si>
    <t xml:space="preserve">Лексическое значение слова </t>
  </si>
  <si>
    <t xml:space="preserve">Стили речи </t>
  </si>
  <si>
    <t xml:space="preserve">Фразеологизмы </t>
  </si>
  <si>
    <t>Поволоцкая Елена Борисовна</t>
  </si>
  <si>
    <t>Фонетический анализ слова</t>
  </si>
  <si>
    <t>Тире между подлежащим и сказуемым</t>
  </si>
  <si>
    <t>Знаки препинания в простом и сложном предложении</t>
  </si>
  <si>
    <t xml:space="preserve">План текста </t>
  </si>
  <si>
    <t>70075,70077,70079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</si>
</sst>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8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0" borderId="0" xfId="0" applyFont="1" applyAlignment="1"/>
    <xf numFmtId="0" fontId="15" fillId="0" borderId="0" xfId="0" applyFont="1"/>
    <xf numFmtId="0" fontId="16" fillId="4" borderId="37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8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19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7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 applyProtection="1"/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26" fillId="0" borderId="15" xfId="0" applyFont="1" applyBorder="1" applyAlignment="1" applyProtection="1">
      <alignment horizontal="center" wrapText="1"/>
      <protection locked="0" hidden="1"/>
    </xf>
    <xf numFmtId="1" fontId="26" fillId="0" borderId="15" xfId="0" applyNumberFormat="1" applyFont="1" applyBorder="1" applyAlignment="1" applyProtection="1">
      <alignment horizontal="center" wrapText="1"/>
      <protection locked="0" hidden="1"/>
    </xf>
    <xf numFmtId="1" fontId="4" fillId="4" borderId="0" xfId="0" applyNumberFormat="1" applyFont="1" applyFill="1" applyBorder="1" applyAlignment="1" applyProtection="1">
      <alignment horizontal="center" vertical="center" wrapText="1"/>
    </xf>
    <xf numFmtId="1" fontId="27" fillId="0" borderId="15" xfId="0" applyNumberFormat="1" applyFont="1" applyBorder="1" applyAlignment="1" applyProtection="1">
      <alignment horizontal="center" wrapText="1"/>
      <protection locked="0" hidden="1"/>
    </xf>
    <xf numFmtId="0" fontId="0" fillId="0" borderId="15" xfId="0" applyBorder="1" applyAlignment="1"/>
    <xf numFmtId="0" fontId="14" fillId="0" borderId="15" xfId="0" applyFont="1" applyFill="1" applyBorder="1" applyAlignment="1">
      <alignment horizontal="center"/>
    </xf>
    <xf numFmtId="0" fontId="23" fillId="0" borderId="41" xfId="0" applyFont="1" applyBorder="1"/>
    <xf numFmtId="0" fontId="4" fillId="3" borderId="38" xfId="0" applyFont="1" applyFill="1" applyBorder="1" applyAlignment="1" applyProtection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29" xfId="0" applyFont="1" applyFill="1" applyBorder="1" applyAlignment="1">
      <alignment horizontal="center"/>
    </xf>
    <xf numFmtId="0" fontId="14" fillId="6" borderId="30" xfId="0" applyFont="1" applyFill="1" applyBorder="1" applyAlignment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42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28" xfId="0" applyFont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3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Поэлементный!$AJ$9:$AJ$44</c:f>
              <c:strCache>
                <c:ptCount val="36"/>
                <c:pt idx="0">
                  <c:v>Фамилия </c:v>
                </c:pt>
                <c:pt idx="1">
                  <c:v>Фамилия </c:v>
                </c:pt>
                <c:pt idx="2">
                  <c:v>Фамилия </c:v>
                </c:pt>
                <c:pt idx="3">
                  <c:v>Фамилия </c:v>
                </c:pt>
                <c:pt idx="4">
                  <c:v>Фамилия </c:v>
                </c:pt>
                <c:pt idx="5">
                  <c:v>#ССЫЛКА!</c:v>
                </c:pt>
                <c:pt idx="6">
                  <c:v>Фамилия </c:v>
                </c:pt>
                <c:pt idx="7">
                  <c:v>Фамилия </c:v>
                </c:pt>
                <c:pt idx="8">
                  <c:v>#ССЫЛКА!</c:v>
                </c:pt>
                <c:pt idx="9">
                  <c:v>#ССЫЛКА!</c:v>
                </c:pt>
                <c:pt idx="10">
                  <c:v>Фамилия </c:v>
                </c:pt>
                <c:pt idx="11">
                  <c:v>Фамилия </c:v>
                </c:pt>
                <c:pt idx="12">
                  <c:v>#ССЫЛКА!</c:v>
                </c:pt>
                <c:pt idx="13">
                  <c:v>#ССЫЛКА!</c:v>
                </c:pt>
                <c:pt idx="14">
                  <c:v>Фамилия </c:v>
                </c:pt>
                <c:pt idx="15">
                  <c:v>#ССЫЛКА!</c:v>
                </c:pt>
                <c:pt idx="16">
                  <c:v>Фамилия </c:v>
                </c:pt>
                <c:pt idx="17">
                  <c:v>Фамилия </c:v>
                </c:pt>
                <c:pt idx="18">
                  <c:v>Фамилия </c:v>
                </c:pt>
                <c:pt idx="19">
                  <c:v>#ССЫЛКА!</c:v>
                </c:pt>
                <c:pt idx="20">
                  <c:v>Фамилия </c:v>
                </c:pt>
                <c:pt idx="21">
                  <c:v>#ССЫЛКА!</c:v>
                </c:pt>
                <c:pt idx="22">
                  <c:v>Фамилия </c:v>
                </c:pt>
                <c:pt idx="23">
                  <c:v>Фамилия </c:v>
                </c:pt>
                <c:pt idx="24">
                  <c:v>Фамилия </c:v>
                </c:pt>
                <c:pt idx="25">
                  <c:v>#ССЫЛКА!</c:v>
                </c:pt>
                <c:pt idx="26">
                  <c:v>#ССЫЛКА!</c:v>
                </c:pt>
                <c:pt idx="27">
                  <c:v>#ССЫЛКА!</c:v>
                </c:pt>
                <c:pt idx="28">
                  <c:v>#ССЫЛКА!</c:v>
                </c:pt>
                <c:pt idx="29">
                  <c:v>#ССЫЛКА!</c:v>
                </c:pt>
                <c:pt idx="30">
                  <c:v>#ССЫЛКА!</c:v>
                </c:pt>
                <c:pt idx="31">
                  <c:v>#ССЫЛКА!</c:v>
                </c:pt>
                <c:pt idx="32">
                  <c:v>#ССЫЛКА!</c:v>
                </c:pt>
                <c:pt idx="33">
                  <c:v>#ССЫЛКА!</c:v>
                </c:pt>
                <c:pt idx="34">
                  <c:v>#ССЫЛКА!</c:v>
                </c:pt>
                <c:pt idx="35">
                  <c:v>#ССЫЛКА!</c:v>
                </c:pt>
              </c:strCache>
            </c:strRef>
          </c:cat>
          <c:val>
            <c:numRef>
              <c:f>Поэлементный!$AK$9:$AK$45</c:f>
              <c:numCache>
                <c:formatCode>0%</c:formatCode>
                <c:ptCount val="37"/>
                <c:pt idx="0">
                  <c:v>0.92</c:v>
                </c:pt>
                <c:pt idx="1">
                  <c:v>0.36</c:v>
                </c:pt>
                <c:pt idx="2">
                  <c:v>0.56000000000000005</c:v>
                </c:pt>
                <c:pt idx="3">
                  <c:v>0.4</c:v>
                </c:pt>
                <c:pt idx="4">
                  <c:v>0.72</c:v>
                </c:pt>
                <c:pt idx="5">
                  <c:v>0</c:v>
                </c:pt>
                <c:pt idx="6">
                  <c:v>0.8</c:v>
                </c:pt>
                <c:pt idx="7">
                  <c:v>0.68</c:v>
                </c:pt>
                <c:pt idx="8">
                  <c:v>0</c:v>
                </c:pt>
                <c:pt idx="9">
                  <c:v>0</c:v>
                </c:pt>
                <c:pt idx="10">
                  <c:v>0.72</c:v>
                </c:pt>
                <c:pt idx="11">
                  <c:v>0.6</c:v>
                </c:pt>
                <c:pt idx="12">
                  <c:v>0</c:v>
                </c:pt>
                <c:pt idx="13">
                  <c:v>0</c:v>
                </c:pt>
                <c:pt idx="14">
                  <c:v>0.8</c:v>
                </c:pt>
                <c:pt idx="15">
                  <c:v>0</c:v>
                </c:pt>
                <c:pt idx="16">
                  <c:v>0</c:v>
                </c:pt>
                <c:pt idx="17">
                  <c:v>0.12</c:v>
                </c:pt>
                <c:pt idx="18">
                  <c:v>0.52</c:v>
                </c:pt>
                <c:pt idx="19">
                  <c:v>0.68</c:v>
                </c:pt>
                <c:pt idx="20">
                  <c:v>0</c:v>
                </c:pt>
                <c:pt idx="21">
                  <c:v>0.8</c:v>
                </c:pt>
                <c:pt idx="22">
                  <c:v>0</c:v>
                </c:pt>
                <c:pt idx="23">
                  <c:v>0.68</c:v>
                </c:pt>
                <c:pt idx="24">
                  <c:v>0.68</c:v>
                </c:pt>
                <c:pt idx="25">
                  <c:v>0.6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689808"/>
        <c:axId val="555694904"/>
      </c:barChart>
      <c:catAx>
        <c:axId val="55568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94904"/>
        <c:crosses val="autoZero"/>
        <c:auto val="1"/>
        <c:lblAlgn val="ctr"/>
        <c:lblOffset val="100"/>
        <c:noMultiLvlLbl val="0"/>
      </c:catAx>
      <c:valAx>
        <c:axId val="55569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8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/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Поэлементный!$AH$48:$AJ$48</c:f>
              <c:strCache>
                <c:ptCount val="3"/>
                <c:pt idx="2">
                  <c:v>повысил</c:v>
                </c:pt>
              </c:strCache>
            </c:strRef>
          </c:cat>
          <c:val>
            <c:numRef>
              <c:f>Поэлементный!$AH$49:$AJ$49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691376"/>
        <c:axId val="555694120"/>
      </c:barChart>
      <c:catAx>
        <c:axId val="55569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94120"/>
        <c:crosses val="autoZero"/>
        <c:auto val="1"/>
        <c:lblAlgn val="ctr"/>
        <c:lblOffset val="100"/>
        <c:noMultiLvlLbl val="0"/>
      </c:catAx>
      <c:valAx>
        <c:axId val="5556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9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07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9.5238095238095233E-2</c:v>
                </c:pt>
                <c:pt idx="1">
                  <c:v>0.33333333333333331</c:v>
                </c:pt>
                <c:pt idx="2">
                  <c:v>0.66666666666666663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695296"/>
        <c:axId val="555692160"/>
      </c:barChart>
      <c:catAx>
        <c:axId val="55569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92160"/>
        <c:crosses val="autoZero"/>
        <c:auto val="1"/>
        <c:lblAlgn val="ctr"/>
        <c:lblOffset val="100"/>
        <c:noMultiLvlLbl val="0"/>
      </c:catAx>
      <c:valAx>
        <c:axId val="5556921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9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19</c:v>
                </c:pt>
                <c:pt idx="3">
                  <c:v>18</c:v>
                </c:pt>
                <c:pt idx="4">
                  <c:v>7</c:v>
                </c:pt>
                <c:pt idx="5">
                  <c:v>9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19</c:v>
                </c:pt>
                <c:pt idx="10">
                  <c:v>12</c:v>
                </c:pt>
                <c:pt idx="11">
                  <c:v>11</c:v>
                </c:pt>
                <c:pt idx="12">
                  <c:v>14</c:v>
                </c:pt>
                <c:pt idx="13">
                  <c:v>4</c:v>
                </c:pt>
                <c:pt idx="14">
                  <c:v>7</c:v>
                </c:pt>
                <c:pt idx="15">
                  <c:v>3</c:v>
                </c:pt>
                <c:pt idx="16">
                  <c:v>13</c:v>
                </c:pt>
                <c:pt idx="17">
                  <c:v>10</c:v>
                </c:pt>
                <c:pt idx="18">
                  <c:v>17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5673344"/>
        <c:axId val="555673736"/>
      </c:barChart>
      <c:catAx>
        <c:axId val="55567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73736"/>
        <c:crosses val="autoZero"/>
        <c:auto val="1"/>
        <c:lblAlgn val="ctr"/>
        <c:lblOffset val="100"/>
        <c:noMultiLvlLbl val="0"/>
      </c:catAx>
      <c:valAx>
        <c:axId val="55567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7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34</xdr:row>
      <xdr:rowOff>157844</xdr:rowOff>
    </xdr:from>
    <xdr:to>
      <xdr:col>32</xdr:col>
      <xdr:colOff>557894</xdr:colOff>
      <xdr:row>52</xdr:row>
      <xdr:rowOff>14350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385480</xdr:colOff>
      <xdr:row>50</xdr:row>
      <xdr:rowOff>71717</xdr:rowOff>
    </xdr:from>
    <xdr:to>
      <xdr:col>27</xdr:col>
      <xdr:colOff>331692</xdr:colOff>
      <xdr:row>60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55870</xdr:colOff>
      <xdr:row>0</xdr:row>
      <xdr:rowOff>145677</xdr:rowOff>
    </xdr:from>
    <xdr:to>
      <xdr:col>39</xdr:col>
      <xdr:colOff>128809</xdr:colOff>
      <xdr:row>7</xdr:row>
      <xdr:rowOff>137920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18540</xdr:colOff>
      <xdr:row>39</xdr:row>
      <xdr:rowOff>187241</xdr:rowOff>
    </xdr:from>
    <xdr:to>
      <xdr:col>23</xdr:col>
      <xdr:colOff>492448</xdr:colOff>
      <xdr:row>58</xdr:row>
      <xdr:rowOff>10595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76;&#1080;&#1084;/Downloads/Forma%20otcheta%20russkii%20iazyk%207%20kla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лассы"/>
      <sheetName val="Протокол"/>
      <sheetName val="Перечень учебников"/>
      <sheetName val="Otchet"/>
      <sheetName val="служ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5</v>
          </cell>
          <cell r="G3">
            <v>0</v>
          </cell>
          <cell r="H3">
            <v>0</v>
          </cell>
          <cell r="K3">
            <v>0</v>
          </cell>
          <cell r="L3">
            <v>0</v>
          </cell>
          <cell r="Q3">
            <v>0</v>
          </cell>
          <cell r="R3">
            <v>0</v>
          </cell>
        </row>
        <row r="4">
          <cell r="D4">
            <v>4</v>
          </cell>
          <cell r="G4">
            <v>1</v>
          </cell>
          <cell r="H4">
            <v>1</v>
          </cell>
          <cell r="K4">
            <v>1</v>
          </cell>
          <cell r="L4">
            <v>1</v>
          </cell>
          <cell r="Q4">
            <v>1</v>
          </cell>
          <cell r="R4">
            <v>1</v>
          </cell>
        </row>
        <row r="5">
          <cell r="D5">
            <v>3</v>
          </cell>
          <cell r="G5" t="str">
            <v>не пройд.</v>
          </cell>
          <cell r="H5">
            <v>2</v>
          </cell>
          <cell r="K5">
            <v>2</v>
          </cell>
          <cell r="L5">
            <v>2</v>
          </cell>
          <cell r="Q5">
            <v>2</v>
          </cell>
          <cell r="R5">
            <v>2</v>
          </cell>
        </row>
        <row r="6">
          <cell r="D6">
            <v>2</v>
          </cell>
          <cell r="G6" t="str">
            <v>X</v>
          </cell>
          <cell r="H6" t="str">
            <v>не пройд.</v>
          </cell>
          <cell r="K6">
            <v>3</v>
          </cell>
          <cell r="L6">
            <v>3</v>
          </cell>
          <cell r="Q6">
            <v>3</v>
          </cell>
          <cell r="R6">
            <v>3</v>
          </cell>
        </row>
        <row r="7">
          <cell r="D7" t="str">
            <v>нет отметки</v>
          </cell>
          <cell r="H7" t="str">
            <v>X</v>
          </cell>
          <cell r="K7" t="str">
            <v>не пройд.</v>
          </cell>
          <cell r="L7">
            <v>4</v>
          </cell>
          <cell r="Q7">
            <v>4</v>
          </cell>
          <cell r="R7">
            <v>4</v>
          </cell>
        </row>
        <row r="8">
          <cell r="K8" t="str">
            <v>X</v>
          </cell>
          <cell r="L8" t="str">
            <v>не пройд.</v>
          </cell>
          <cell r="Q8">
            <v>5</v>
          </cell>
          <cell r="R8">
            <v>5</v>
          </cell>
        </row>
        <row r="9">
          <cell r="L9" t="str">
            <v>X</v>
          </cell>
          <cell r="Q9" t="str">
            <v>не пройд.</v>
          </cell>
          <cell r="R9">
            <v>6</v>
          </cell>
        </row>
        <row r="10">
          <cell r="Q10" t="str">
            <v>X</v>
          </cell>
          <cell r="R10" t="str">
            <v>не пройд.</v>
          </cell>
        </row>
        <row r="11">
          <cell r="R1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S49"/>
  <sheetViews>
    <sheetView tabSelected="1" zoomScale="70" zoomScaleNormal="70" workbookViewId="0">
      <selection activeCell="C30" sqref="C30:AB30"/>
    </sheetView>
  </sheetViews>
  <sheetFormatPr defaultRowHeight="15" x14ac:dyDescent="0.25"/>
  <cols>
    <col min="1" max="2" width="5.7109375" customWidth="1"/>
    <col min="3" max="3" width="11.42578125" customWidth="1"/>
    <col min="4" max="28" width="5.7109375" customWidth="1"/>
    <col min="29" max="29" width="17.5703125" customWidth="1"/>
    <col min="30" max="30" width="12.140625" customWidth="1"/>
    <col min="31" max="31" width="11.42578125" customWidth="1"/>
    <col min="32" max="32" width="12.140625" customWidth="1"/>
    <col min="33" max="33" width="15.7109375" customWidth="1"/>
    <col min="34" max="34" width="12.5703125" customWidth="1"/>
    <col min="35" max="35" width="21.7109375" customWidth="1"/>
  </cols>
  <sheetData>
    <row r="2" spans="1:45" ht="21" x14ac:dyDescent="0.35">
      <c r="D2" s="65" t="s">
        <v>44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E2" s="39">
        <v>5</v>
      </c>
      <c r="AF2" s="36">
        <f>COUNTIF(AE10:AE30,5)</f>
        <v>0</v>
      </c>
    </row>
    <row r="3" spans="1:45" ht="21" x14ac:dyDescent="0.35"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E3" s="39">
        <v>4</v>
      </c>
      <c r="AF3" s="36">
        <f>COUNTIF(AE10:AE30,4)</f>
        <v>2</v>
      </c>
    </row>
    <row r="4" spans="1:45" ht="21" x14ac:dyDescent="0.35"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E4" s="39">
        <v>3</v>
      </c>
      <c r="AF4" s="36">
        <f>COUNTIF(AE10:AE32,3)</f>
        <v>5</v>
      </c>
    </row>
    <row r="5" spans="1:45" ht="21.75" thickBot="1" x14ac:dyDescent="0.4">
      <c r="AE5" s="39">
        <v>2</v>
      </c>
      <c r="AF5" s="36">
        <f>COUNTIF(AE10:AE33,2)</f>
        <v>14</v>
      </c>
    </row>
    <row r="6" spans="1:45" ht="29.25" thickBot="1" x14ac:dyDescent="0.5">
      <c r="F6" s="67" t="s">
        <v>20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T6" s="27" t="s">
        <v>22</v>
      </c>
      <c r="U6" s="27"/>
      <c r="V6" s="28"/>
      <c r="W6" s="28"/>
      <c r="X6" s="28"/>
      <c r="Y6" s="28"/>
      <c r="Z6" s="28"/>
      <c r="AA6" s="28"/>
      <c r="AB6" s="28"/>
      <c r="AC6" s="29">
        <v>25</v>
      </c>
    </row>
    <row r="7" spans="1:45" x14ac:dyDescent="0.25"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9" spans="1:45" ht="56.25" x14ac:dyDescent="0.25">
      <c r="A9" s="45" t="s">
        <v>5</v>
      </c>
      <c r="B9" s="45"/>
      <c r="C9" s="47" t="s">
        <v>32</v>
      </c>
      <c r="D9" s="20">
        <v>1</v>
      </c>
      <c r="E9" s="20">
        <v>2</v>
      </c>
      <c r="F9" s="20">
        <v>3</v>
      </c>
      <c r="G9" s="20">
        <v>4</v>
      </c>
      <c r="H9" s="20">
        <v>5</v>
      </c>
      <c r="I9" s="20">
        <v>6</v>
      </c>
      <c r="J9" s="20">
        <v>7</v>
      </c>
      <c r="K9" s="20">
        <v>8</v>
      </c>
      <c r="L9" s="20">
        <v>9</v>
      </c>
      <c r="M9" s="20">
        <v>10</v>
      </c>
      <c r="N9" s="20">
        <v>11</v>
      </c>
      <c r="O9" s="20">
        <v>12</v>
      </c>
      <c r="P9" s="20">
        <v>13</v>
      </c>
      <c r="Q9" s="20">
        <v>14</v>
      </c>
      <c r="R9" s="20">
        <v>15</v>
      </c>
      <c r="S9" s="20">
        <v>16</v>
      </c>
      <c r="T9" s="20">
        <v>17</v>
      </c>
      <c r="U9" s="20">
        <v>18</v>
      </c>
      <c r="V9" s="20">
        <v>19</v>
      </c>
      <c r="W9" s="20">
        <v>20</v>
      </c>
      <c r="X9" s="20">
        <v>21</v>
      </c>
      <c r="Y9" s="20">
        <v>22</v>
      </c>
      <c r="Z9" s="20">
        <v>23</v>
      </c>
      <c r="AA9" s="20">
        <v>24</v>
      </c>
      <c r="AB9" s="20">
        <v>25</v>
      </c>
      <c r="AC9" s="54" t="s">
        <v>28</v>
      </c>
      <c r="AD9" s="54" t="s">
        <v>21</v>
      </c>
      <c r="AE9" s="54" t="s">
        <v>30</v>
      </c>
      <c r="AF9" s="54" t="s">
        <v>31</v>
      </c>
      <c r="AG9" s="54" t="s">
        <v>26</v>
      </c>
      <c r="AH9" s="48" t="s">
        <v>27</v>
      </c>
      <c r="AI9" s="53" t="s">
        <v>29</v>
      </c>
      <c r="AJ9" s="18" t="str">
        <f t="shared" ref="AJ9:AJ13" si="0">A10</f>
        <v xml:space="preserve">Фамилия </v>
      </c>
      <c r="AK9" s="19">
        <f t="shared" ref="AK9:AK13" si="1">AD10</f>
        <v>0.92</v>
      </c>
      <c r="AL9" s="18"/>
      <c r="AM9" s="18"/>
      <c r="AN9" s="32"/>
      <c r="AO9" s="32"/>
      <c r="AP9" s="32"/>
      <c r="AQ9" s="32"/>
      <c r="AR9" s="32"/>
      <c r="AS9" s="32"/>
    </row>
    <row r="10" spans="1:45" ht="15.75" x14ac:dyDescent="0.25">
      <c r="A10" s="46" t="s">
        <v>17</v>
      </c>
      <c r="B10" s="46"/>
      <c r="C10" s="46">
        <v>70055</v>
      </c>
      <c r="D10" s="55">
        <v>1</v>
      </c>
      <c r="E10" s="55">
        <v>0</v>
      </c>
      <c r="F10" s="55">
        <v>1</v>
      </c>
      <c r="G10" s="55">
        <v>1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1</v>
      </c>
      <c r="N10" s="55">
        <v>0</v>
      </c>
      <c r="O10" s="55">
        <v>0</v>
      </c>
      <c r="P10" s="55">
        <v>1</v>
      </c>
      <c r="Q10" s="55">
        <v>0</v>
      </c>
      <c r="R10" s="55">
        <v>1</v>
      </c>
      <c r="S10" s="55">
        <v>0</v>
      </c>
      <c r="T10" s="55">
        <v>1</v>
      </c>
      <c r="U10" s="55">
        <v>1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1</v>
      </c>
      <c r="AB10" s="55">
        <v>1</v>
      </c>
      <c r="AC10" s="30">
        <v>23</v>
      </c>
      <c r="AD10" s="31">
        <f t="shared" ref="AD10:AD24" si="2">AC10/$AC$6</f>
        <v>0.92</v>
      </c>
      <c r="AE10" s="33">
        <v>2</v>
      </c>
      <c r="AF10" s="55">
        <v>3</v>
      </c>
      <c r="AG10" s="55" t="str">
        <f>IF(AE10=AF10,"подтвердил",IF(AE10&gt;AF10,"повысил","понизил"))</f>
        <v>понизил</v>
      </c>
      <c r="AH10" s="56">
        <f>AE10-AF10</f>
        <v>-1</v>
      </c>
      <c r="AI10" s="55"/>
      <c r="AJ10" s="18" t="str">
        <f t="shared" si="0"/>
        <v xml:space="preserve">Фамилия </v>
      </c>
      <c r="AK10" s="19">
        <f t="shared" si="1"/>
        <v>0.36</v>
      </c>
      <c r="AL10" s="18"/>
      <c r="AM10" s="18"/>
      <c r="AN10" s="32"/>
      <c r="AO10" s="32"/>
      <c r="AP10" s="32"/>
      <c r="AQ10" s="32"/>
      <c r="AR10" s="32"/>
      <c r="AS10" s="32"/>
    </row>
    <row r="11" spans="1:45" ht="15.75" x14ac:dyDescent="0.25">
      <c r="A11" s="46" t="s">
        <v>17</v>
      </c>
      <c r="B11" s="46"/>
      <c r="C11" s="46">
        <v>70056</v>
      </c>
      <c r="D11" s="55">
        <v>1</v>
      </c>
      <c r="E11" s="55">
        <v>0</v>
      </c>
      <c r="F11" s="55">
        <v>1</v>
      </c>
      <c r="G11" s="55">
        <v>1</v>
      </c>
      <c r="H11" s="55">
        <v>1</v>
      </c>
      <c r="I11" s="55">
        <v>1</v>
      </c>
      <c r="J11" s="55">
        <v>1</v>
      </c>
      <c r="K11" s="55">
        <v>1</v>
      </c>
      <c r="L11" s="55">
        <v>1</v>
      </c>
      <c r="M11" s="55">
        <v>1</v>
      </c>
      <c r="N11" s="55">
        <v>0</v>
      </c>
      <c r="O11" s="55">
        <v>0</v>
      </c>
      <c r="P11" s="55">
        <v>1</v>
      </c>
      <c r="Q11" s="55">
        <v>0</v>
      </c>
      <c r="R11" s="55">
        <v>0</v>
      </c>
      <c r="S11" s="55">
        <v>0</v>
      </c>
      <c r="T11" s="55">
        <v>0</v>
      </c>
      <c r="U11" s="55">
        <v>1</v>
      </c>
      <c r="V11" s="55">
        <v>1</v>
      </c>
      <c r="W11" s="55">
        <v>0</v>
      </c>
      <c r="X11" s="55">
        <v>0</v>
      </c>
      <c r="Y11" s="55">
        <v>0</v>
      </c>
      <c r="Z11" s="55">
        <v>0</v>
      </c>
      <c r="AA11" s="55">
        <v>1</v>
      </c>
      <c r="AB11" s="55">
        <v>0</v>
      </c>
      <c r="AC11" s="30">
        <v>9</v>
      </c>
      <c r="AD11" s="31">
        <f t="shared" si="2"/>
        <v>0.36</v>
      </c>
      <c r="AE11" s="33">
        <v>2</v>
      </c>
      <c r="AF11" s="55">
        <v>4</v>
      </c>
      <c r="AG11" s="55" t="str">
        <f t="shared" ref="AG11:AG24" si="3">IF(AE11=AF11,"подтвердил",IF(AE11&gt;AF11,"повысил","понизил"))</f>
        <v>понизил</v>
      </c>
      <c r="AH11" s="58">
        <f t="shared" ref="AH11:AH29" si="4">AE11-AF11</f>
        <v>-2</v>
      </c>
      <c r="AI11" s="55"/>
      <c r="AJ11" s="18" t="str">
        <f t="shared" si="0"/>
        <v xml:space="preserve">Фамилия </v>
      </c>
      <c r="AK11" s="19">
        <f t="shared" si="1"/>
        <v>0.56000000000000005</v>
      </c>
      <c r="AL11" s="18"/>
      <c r="AM11" s="18"/>
      <c r="AN11" s="32"/>
      <c r="AO11" s="32"/>
      <c r="AP11" s="32"/>
      <c r="AQ11" s="32"/>
      <c r="AR11" s="32"/>
      <c r="AS11" s="32"/>
    </row>
    <row r="12" spans="1:45" ht="15.75" x14ac:dyDescent="0.25">
      <c r="A12" s="46" t="s">
        <v>17</v>
      </c>
      <c r="B12" s="46"/>
      <c r="C12" s="46">
        <v>70057</v>
      </c>
      <c r="D12" s="55">
        <v>0</v>
      </c>
      <c r="E12" s="55">
        <v>1</v>
      </c>
      <c r="F12" s="55">
        <v>1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55">
        <v>1</v>
      </c>
      <c r="M12" s="55">
        <v>1</v>
      </c>
      <c r="N12" s="55">
        <v>1</v>
      </c>
      <c r="O12" s="55">
        <v>1</v>
      </c>
      <c r="P12" s="55">
        <v>1</v>
      </c>
      <c r="Q12" s="55">
        <v>1</v>
      </c>
      <c r="R12" s="55">
        <v>1</v>
      </c>
      <c r="S12" s="55">
        <v>1</v>
      </c>
      <c r="T12" s="55">
        <v>1</v>
      </c>
      <c r="U12" s="55">
        <v>0</v>
      </c>
      <c r="V12" s="55">
        <v>1</v>
      </c>
      <c r="W12" s="55">
        <v>1</v>
      </c>
      <c r="X12" s="55">
        <v>1</v>
      </c>
      <c r="Y12" s="55">
        <v>0</v>
      </c>
      <c r="Z12" s="55">
        <v>0</v>
      </c>
      <c r="AA12" s="55">
        <v>1</v>
      </c>
      <c r="AB12" s="55">
        <v>1</v>
      </c>
      <c r="AC12" s="30">
        <v>14</v>
      </c>
      <c r="AD12" s="31">
        <f t="shared" si="2"/>
        <v>0.56000000000000005</v>
      </c>
      <c r="AE12" s="33">
        <v>3</v>
      </c>
      <c r="AF12" s="55">
        <v>5</v>
      </c>
      <c r="AG12" s="55" t="str">
        <f t="shared" si="3"/>
        <v>понизил</v>
      </c>
      <c r="AH12" s="58">
        <f t="shared" si="4"/>
        <v>-2</v>
      </c>
      <c r="AI12" s="55"/>
      <c r="AJ12" s="18" t="str">
        <f t="shared" si="0"/>
        <v xml:space="preserve">Фамилия </v>
      </c>
      <c r="AK12" s="19">
        <f t="shared" si="1"/>
        <v>0.4</v>
      </c>
      <c r="AL12" s="18"/>
      <c r="AM12" s="18"/>
      <c r="AN12" s="32"/>
      <c r="AO12" s="32"/>
      <c r="AP12" s="32"/>
      <c r="AQ12" s="32"/>
      <c r="AR12" s="32"/>
      <c r="AS12" s="32"/>
    </row>
    <row r="13" spans="1:45" ht="15.75" x14ac:dyDescent="0.25">
      <c r="A13" s="46" t="s">
        <v>17</v>
      </c>
      <c r="B13" s="46"/>
      <c r="C13" s="46">
        <v>70058</v>
      </c>
      <c r="D13" s="55">
        <v>1</v>
      </c>
      <c r="E13" s="55">
        <v>0</v>
      </c>
      <c r="F13" s="55">
        <v>1</v>
      </c>
      <c r="G13" s="55">
        <v>1</v>
      </c>
      <c r="H13" s="55">
        <v>0</v>
      </c>
      <c r="I13" s="55">
        <v>1</v>
      </c>
      <c r="J13" s="55">
        <v>0</v>
      </c>
      <c r="K13" s="55">
        <v>0</v>
      </c>
      <c r="L13" s="55">
        <v>0</v>
      </c>
      <c r="M13" s="55">
        <v>1</v>
      </c>
      <c r="N13" s="55">
        <v>0</v>
      </c>
      <c r="O13" s="55">
        <v>0</v>
      </c>
      <c r="P13" s="55">
        <v>1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1</v>
      </c>
      <c r="W13" s="55">
        <v>0</v>
      </c>
      <c r="X13" s="55">
        <v>0</v>
      </c>
      <c r="Y13" s="55">
        <v>0</v>
      </c>
      <c r="Z13" s="55">
        <v>0</v>
      </c>
      <c r="AA13" s="55">
        <v>1</v>
      </c>
      <c r="AB13" s="55">
        <v>1</v>
      </c>
      <c r="AC13" s="30">
        <v>10</v>
      </c>
      <c r="AD13" s="31">
        <f t="shared" si="2"/>
        <v>0.4</v>
      </c>
      <c r="AE13" s="33">
        <v>2</v>
      </c>
      <c r="AF13" s="55">
        <v>4</v>
      </c>
      <c r="AG13" s="55" t="str">
        <f t="shared" si="3"/>
        <v>понизил</v>
      </c>
      <c r="AH13" s="58">
        <f t="shared" si="4"/>
        <v>-2</v>
      </c>
      <c r="AI13" s="55"/>
      <c r="AJ13" s="18" t="str">
        <f t="shared" si="0"/>
        <v xml:space="preserve">Фамилия </v>
      </c>
      <c r="AK13" s="19">
        <f t="shared" si="1"/>
        <v>0.72</v>
      </c>
      <c r="AL13" s="18"/>
      <c r="AM13" s="18"/>
      <c r="AN13" s="32"/>
      <c r="AO13" s="32"/>
      <c r="AP13" s="32"/>
      <c r="AQ13" s="32"/>
      <c r="AR13" s="32"/>
      <c r="AS13" s="32"/>
    </row>
    <row r="14" spans="1:45" ht="15.75" x14ac:dyDescent="0.25">
      <c r="A14" s="46" t="s">
        <v>17</v>
      </c>
      <c r="B14" s="46"/>
      <c r="C14" s="46">
        <v>70059</v>
      </c>
      <c r="D14" s="55">
        <v>0</v>
      </c>
      <c r="E14" s="55">
        <v>0</v>
      </c>
      <c r="F14" s="55">
        <v>1</v>
      </c>
      <c r="G14" s="55">
        <v>1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1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1</v>
      </c>
      <c r="AB14" s="55">
        <v>0</v>
      </c>
      <c r="AC14" s="30">
        <v>18</v>
      </c>
      <c r="AD14" s="31">
        <f t="shared" si="2"/>
        <v>0.72</v>
      </c>
      <c r="AE14" s="33">
        <v>2</v>
      </c>
      <c r="AF14" s="55">
        <v>3</v>
      </c>
      <c r="AG14" s="55" t="str">
        <f t="shared" si="3"/>
        <v>понизил</v>
      </c>
      <c r="AH14" s="56">
        <f t="shared" si="4"/>
        <v>-1</v>
      </c>
      <c r="AI14" s="55"/>
      <c r="AJ14" s="18" t="e">
        <f>#REF!</f>
        <v>#REF!</v>
      </c>
      <c r="AK14" s="19" t="e">
        <f>#REF!</f>
        <v>#REF!</v>
      </c>
      <c r="AL14" s="18"/>
      <c r="AM14" s="18"/>
      <c r="AN14" s="32"/>
      <c r="AO14" s="32"/>
      <c r="AP14" s="32"/>
      <c r="AQ14" s="32"/>
      <c r="AR14" s="32"/>
      <c r="AS14" s="32"/>
    </row>
    <row r="15" spans="1:45" ht="15.75" x14ac:dyDescent="0.25">
      <c r="A15" s="46" t="s">
        <v>17</v>
      </c>
      <c r="B15" s="46"/>
      <c r="C15" s="46">
        <v>70061</v>
      </c>
      <c r="D15" s="55">
        <v>1</v>
      </c>
      <c r="E15" s="55">
        <v>0</v>
      </c>
      <c r="F15" s="55">
        <v>1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1</v>
      </c>
      <c r="N15" s="55">
        <v>0</v>
      </c>
      <c r="O15" s="55">
        <v>1</v>
      </c>
      <c r="P15" s="55">
        <v>0</v>
      </c>
      <c r="Q15" s="55">
        <v>0</v>
      </c>
      <c r="R15" s="55">
        <v>0</v>
      </c>
      <c r="S15" s="55">
        <v>0</v>
      </c>
      <c r="T15" s="55">
        <v>1</v>
      </c>
      <c r="U15" s="55">
        <v>1</v>
      </c>
      <c r="V15" s="55">
        <v>1</v>
      </c>
      <c r="W15" s="55">
        <v>0</v>
      </c>
      <c r="X15" s="55">
        <v>0</v>
      </c>
      <c r="Y15" s="55">
        <v>0</v>
      </c>
      <c r="Z15" s="55">
        <v>1</v>
      </c>
      <c r="AA15" s="55">
        <v>0</v>
      </c>
      <c r="AB15" s="55">
        <v>0</v>
      </c>
      <c r="AC15" s="30">
        <v>20</v>
      </c>
      <c r="AD15" s="31">
        <f t="shared" si="2"/>
        <v>0.8</v>
      </c>
      <c r="AE15" s="33">
        <v>2</v>
      </c>
      <c r="AF15" s="55">
        <v>4</v>
      </c>
      <c r="AG15" s="55" t="str">
        <f t="shared" si="3"/>
        <v>понизил</v>
      </c>
      <c r="AH15" s="58">
        <f t="shared" si="4"/>
        <v>-2</v>
      </c>
      <c r="AI15" s="55"/>
      <c r="AJ15" s="18" t="str">
        <f>A15</f>
        <v xml:space="preserve">Фамилия </v>
      </c>
      <c r="AK15" s="19">
        <f>AD15</f>
        <v>0.8</v>
      </c>
      <c r="AL15" s="18"/>
      <c r="AM15" s="18"/>
      <c r="AN15" s="32"/>
      <c r="AO15" s="32"/>
      <c r="AP15" s="32"/>
      <c r="AQ15" s="32"/>
      <c r="AR15" s="32"/>
      <c r="AS15" s="32"/>
    </row>
    <row r="16" spans="1:45" ht="15.75" x14ac:dyDescent="0.25">
      <c r="A16" s="46" t="s">
        <v>17</v>
      </c>
      <c r="B16" s="46"/>
      <c r="C16" s="46">
        <v>70063</v>
      </c>
      <c r="D16" s="55">
        <v>0</v>
      </c>
      <c r="E16" s="55">
        <v>0</v>
      </c>
      <c r="F16" s="55">
        <v>1</v>
      </c>
      <c r="G16" s="55">
        <v>1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1</v>
      </c>
      <c r="N16" s="55">
        <v>0</v>
      </c>
      <c r="O16" s="55">
        <v>0</v>
      </c>
      <c r="P16" s="55">
        <v>1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30">
        <v>17</v>
      </c>
      <c r="AD16" s="31">
        <f t="shared" si="2"/>
        <v>0.68</v>
      </c>
      <c r="AE16" s="33">
        <v>2</v>
      </c>
      <c r="AF16" s="55">
        <v>3</v>
      </c>
      <c r="AG16" s="55" t="str">
        <f t="shared" si="3"/>
        <v>понизил</v>
      </c>
      <c r="AH16" s="56">
        <f t="shared" si="4"/>
        <v>-1</v>
      </c>
      <c r="AI16" s="55"/>
      <c r="AJ16" s="18" t="str">
        <f>A16</f>
        <v xml:space="preserve">Фамилия </v>
      </c>
      <c r="AK16" s="19">
        <f>AD16</f>
        <v>0.68</v>
      </c>
      <c r="AL16" s="18"/>
      <c r="AM16" s="18"/>
      <c r="AN16" s="32"/>
      <c r="AO16" s="32"/>
      <c r="AP16" s="32"/>
      <c r="AQ16" s="32"/>
      <c r="AR16" s="32"/>
      <c r="AS16" s="32"/>
    </row>
    <row r="17" spans="1:45" ht="15.75" x14ac:dyDescent="0.25">
      <c r="A17" s="46" t="s">
        <v>17</v>
      </c>
      <c r="B17" s="46"/>
      <c r="C17" s="46">
        <v>70064</v>
      </c>
      <c r="D17" s="55">
        <v>1</v>
      </c>
      <c r="E17" s="55">
        <v>0</v>
      </c>
      <c r="F17" s="55">
        <v>1</v>
      </c>
      <c r="G17" s="55">
        <v>1</v>
      </c>
      <c r="H17" s="55">
        <v>0</v>
      </c>
      <c r="I17" s="55">
        <v>0</v>
      </c>
      <c r="J17" s="55">
        <v>1</v>
      </c>
      <c r="K17" s="55">
        <v>1</v>
      </c>
      <c r="L17" s="55">
        <v>1</v>
      </c>
      <c r="M17" s="55">
        <v>1</v>
      </c>
      <c r="N17" s="55">
        <v>0</v>
      </c>
      <c r="O17" s="55">
        <v>0</v>
      </c>
      <c r="P17" s="55">
        <v>1</v>
      </c>
      <c r="Q17" s="55">
        <v>0</v>
      </c>
      <c r="R17" s="55">
        <v>0</v>
      </c>
      <c r="S17" s="55">
        <v>0</v>
      </c>
      <c r="T17" s="55">
        <v>0</v>
      </c>
      <c r="U17" s="55">
        <v>1</v>
      </c>
      <c r="V17" s="55">
        <v>1</v>
      </c>
      <c r="W17" s="55">
        <v>0</v>
      </c>
      <c r="X17" s="55">
        <v>0</v>
      </c>
      <c r="Y17" s="55">
        <v>0</v>
      </c>
      <c r="Z17" s="55">
        <v>0</v>
      </c>
      <c r="AA17" s="55">
        <v>1</v>
      </c>
      <c r="AB17" s="55">
        <v>1</v>
      </c>
      <c r="AC17" s="30">
        <v>18</v>
      </c>
      <c r="AD17" s="31">
        <f t="shared" si="2"/>
        <v>0.72</v>
      </c>
      <c r="AE17" s="33">
        <v>2</v>
      </c>
      <c r="AF17" s="55">
        <v>4</v>
      </c>
      <c r="AG17" s="55" t="str">
        <f t="shared" si="3"/>
        <v>понизил</v>
      </c>
      <c r="AH17" s="58">
        <f t="shared" si="4"/>
        <v>-2</v>
      </c>
      <c r="AI17" s="55"/>
      <c r="AJ17" s="18" t="e">
        <f>#REF!</f>
        <v>#REF!</v>
      </c>
      <c r="AK17" s="19" t="e">
        <f>#REF!</f>
        <v>#REF!</v>
      </c>
      <c r="AL17" s="18"/>
      <c r="AM17" s="18"/>
      <c r="AN17" s="32"/>
      <c r="AO17" s="32"/>
      <c r="AP17" s="32"/>
      <c r="AQ17" s="32"/>
      <c r="AR17" s="32"/>
      <c r="AS17" s="32"/>
    </row>
    <row r="18" spans="1:45" ht="15.75" x14ac:dyDescent="0.25">
      <c r="A18" s="46" t="s">
        <v>17</v>
      </c>
      <c r="B18" s="46"/>
      <c r="C18" s="46">
        <v>70065</v>
      </c>
      <c r="D18" s="55">
        <v>0</v>
      </c>
      <c r="E18" s="55">
        <v>1</v>
      </c>
      <c r="F18" s="55">
        <v>0</v>
      </c>
      <c r="G18" s="55">
        <v>0</v>
      </c>
      <c r="H18" s="55">
        <v>0</v>
      </c>
      <c r="I18" s="55">
        <v>0</v>
      </c>
      <c r="J18" s="55">
        <v>1</v>
      </c>
      <c r="K18" s="55">
        <v>0</v>
      </c>
      <c r="L18" s="55">
        <v>0</v>
      </c>
      <c r="M18" s="55">
        <v>1</v>
      </c>
      <c r="N18" s="55">
        <v>1</v>
      </c>
      <c r="O18" s="55">
        <v>0</v>
      </c>
      <c r="P18" s="55">
        <v>0</v>
      </c>
      <c r="Q18" s="55">
        <v>1</v>
      </c>
      <c r="R18" s="55">
        <v>0</v>
      </c>
      <c r="S18" s="55">
        <v>0</v>
      </c>
      <c r="T18" s="55">
        <v>1</v>
      </c>
      <c r="U18" s="55">
        <v>1</v>
      </c>
      <c r="V18" s="55">
        <v>1</v>
      </c>
      <c r="W18" s="55">
        <v>0</v>
      </c>
      <c r="X18" s="55">
        <v>0</v>
      </c>
      <c r="Y18" s="55">
        <v>0</v>
      </c>
      <c r="Z18" s="55">
        <v>0</v>
      </c>
      <c r="AA18" s="55">
        <v>1</v>
      </c>
      <c r="AB18" s="55">
        <v>0</v>
      </c>
      <c r="AC18" s="30">
        <v>15</v>
      </c>
      <c r="AD18" s="31">
        <f t="shared" si="2"/>
        <v>0.6</v>
      </c>
      <c r="AE18" s="33">
        <v>2</v>
      </c>
      <c r="AF18" s="55">
        <v>3</v>
      </c>
      <c r="AG18" s="55" t="str">
        <f t="shared" si="3"/>
        <v>понизил</v>
      </c>
      <c r="AH18" s="56">
        <f t="shared" si="4"/>
        <v>-1</v>
      </c>
      <c r="AI18" s="55"/>
      <c r="AJ18" s="18" t="e">
        <f>#REF!</f>
        <v>#REF!</v>
      </c>
      <c r="AK18" s="19" t="e">
        <f>#REF!</f>
        <v>#REF!</v>
      </c>
      <c r="AL18" s="18"/>
      <c r="AM18" s="18"/>
      <c r="AN18" s="32"/>
      <c r="AO18" s="32"/>
      <c r="AP18" s="32"/>
      <c r="AQ18" s="32"/>
      <c r="AR18" s="32"/>
      <c r="AS18" s="32"/>
    </row>
    <row r="19" spans="1:45" ht="15.75" x14ac:dyDescent="0.25">
      <c r="A19" s="46" t="s">
        <v>17</v>
      </c>
      <c r="B19" s="46"/>
      <c r="C19" s="46">
        <v>70066</v>
      </c>
      <c r="D19" s="55">
        <v>1</v>
      </c>
      <c r="E19" s="55">
        <v>1</v>
      </c>
      <c r="F19" s="55">
        <v>1</v>
      </c>
      <c r="G19" s="55">
        <v>1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1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1</v>
      </c>
      <c r="V19" s="55">
        <v>1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30">
        <v>16</v>
      </c>
      <c r="AD19" s="31">
        <f t="shared" si="2"/>
        <v>0.64</v>
      </c>
      <c r="AE19" s="33">
        <v>2</v>
      </c>
      <c r="AF19" s="55">
        <v>4</v>
      </c>
      <c r="AG19" s="55" t="str">
        <f t="shared" si="3"/>
        <v>понизил</v>
      </c>
      <c r="AH19" s="58">
        <f t="shared" si="4"/>
        <v>-2</v>
      </c>
      <c r="AI19" s="55"/>
      <c r="AJ19" s="18" t="str">
        <f>A17</f>
        <v xml:space="preserve">Фамилия </v>
      </c>
      <c r="AK19" s="19">
        <f>AD17</f>
        <v>0.72</v>
      </c>
      <c r="AL19" s="18"/>
      <c r="AM19" s="18"/>
      <c r="AN19" s="32"/>
      <c r="AO19" s="32"/>
      <c r="AP19" s="32"/>
      <c r="AQ19" s="32"/>
      <c r="AR19" s="32"/>
      <c r="AS19" s="32"/>
    </row>
    <row r="20" spans="1:45" ht="15.75" x14ac:dyDescent="0.25">
      <c r="A20" s="46" t="s">
        <v>17</v>
      </c>
      <c r="B20" s="46"/>
      <c r="C20" s="46">
        <v>70067</v>
      </c>
      <c r="D20" s="55">
        <v>1</v>
      </c>
      <c r="E20" s="55">
        <v>1</v>
      </c>
      <c r="F20" s="55">
        <v>1</v>
      </c>
      <c r="G20" s="55">
        <v>1</v>
      </c>
      <c r="H20" s="55">
        <v>0</v>
      </c>
      <c r="I20" s="55">
        <v>0</v>
      </c>
      <c r="J20" s="55">
        <v>1</v>
      </c>
      <c r="K20" s="55">
        <v>0</v>
      </c>
      <c r="L20" s="55">
        <v>0</v>
      </c>
      <c r="M20" s="55">
        <v>0</v>
      </c>
      <c r="N20" s="55">
        <v>1</v>
      </c>
      <c r="O20" s="55">
        <v>1</v>
      </c>
      <c r="P20" s="55">
        <v>1</v>
      </c>
      <c r="Q20" s="55">
        <v>0</v>
      </c>
      <c r="R20" s="55">
        <v>0</v>
      </c>
      <c r="S20" s="55">
        <v>0</v>
      </c>
      <c r="T20" s="55">
        <v>1</v>
      </c>
      <c r="U20" s="55">
        <v>0</v>
      </c>
      <c r="V20" s="55">
        <v>1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30">
        <v>20</v>
      </c>
      <c r="AD20" s="31">
        <f t="shared" si="2"/>
        <v>0.8</v>
      </c>
      <c r="AE20" s="33">
        <v>2</v>
      </c>
      <c r="AF20" s="55">
        <v>3</v>
      </c>
      <c r="AG20" s="55" t="str">
        <f t="shared" si="3"/>
        <v>понизил</v>
      </c>
      <c r="AH20" s="56">
        <f t="shared" si="4"/>
        <v>-1</v>
      </c>
      <c r="AI20" s="55"/>
      <c r="AJ20" s="18" t="str">
        <f>A18</f>
        <v xml:space="preserve">Фамилия </v>
      </c>
      <c r="AK20" s="19">
        <f>AD18</f>
        <v>0.6</v>
      </c>
      <c r="AL20" s="18"/>
      <c r="AM20" s="18"/>
      <c r="AN20" s="32"/>
      <c r="AO20" s="32"/>
      <c r="AP20" s="32"/>
      <c r="AQ20" s="32"/>
      <c r="AR20" s="32"/>
      <c r="AS20" s="32"/>
    </row>
    <row r="21" spans="1:45" ht="15.75" x14ac:dyDescent="0.25">
      <c r="A21" s="46" t="s">
        <v>17</v>
      </c>
      <c r="B21" s="46"/>
      <c r="C21" s="46">
        <v>70069</v>
      </c>
      <c r="D21" s="55">
        <v>1</v>
      </c>
      <c r="E21" s="55">
        <v>1</v>
      </c>
      <c r="F21" s="55">
        <v>1</v>
      </c>
      <c r="G21" s="55">
        <v>1</v>
      </c>
      <c r="H21" s="55">
        <v>0</v>
      </c>
      <c r="I21" s="55">
        <v>0</v>
      </c>
      <c r="J21" s="55">
        <v>1</v>
      </c>
      <c r="K21" s="55">
        <v>1</v>
      </c>
      <c r="L21" s="55">
        <v>1</v>
      </c>
      <c r="M21" s="55">
        <v>1</v>
      </c>
      <c r="N21" s="55">
        <v>1</v>
      </c>
      <c r="O21" s="55">
        <v>0</v>
      </c>
      <c r="P21" s="55">
        <v>1</v>
      </c>
      <c r="Q21" s="55">
        <v>0</v>
      </c>
      <c r="R21" s="55">
        <v>1</v>
      </c>
      <c r="S21" s="55">
        <v>0</v>
      </c>
      <c r="T21" s="55">
        <v>0</v>
      </c>
      <c r="U21" s="55">
        <v>1</v>
      </c>
      <c r="V21" s="55">
        <v>1</v>
      </c>
      <c r="W21" s="55">
        <v>1</v>
      </c>
      <c r="X21" s="55">
        <v>0</v>
      </c>
      <c r="Y21" s="55">
        <v>1</v>
      </c>
      <c r="Z21" s="55">
        <v>0</v>
      </c>
      <c r="AA21" s="55">
        <v>0</v>
      </c>
      <c r="AB21" s="55">
        <v>0</v>
      </c>
      <c r="AC21" s="30">
        <v>3</v>
      </c>
      <c r="AD21" s="31">
        <f t="shared" si="2"/>
        <v>0.12</v>
      </c>
      <c r="AE21" s="33">
        <v>3</v>
      </c>
      <c r="AF21" s="55">
        <v>3</v>
      </c>
      <c r="AG21" s="55" t="str">
        <f t="shared" si="3"/>
        <v>подтвердил</v>
      </c>
      <c r="AH21" s="56">
        <f t="shared" si="4"/>
        <v>0</v>
      </c>
      <c r="AI21" s="55"/>
      <c r="AJ21" s="18" t="e">
        <f>#REF!</f>
        <v>#REF!</v>
      </c>
      <c r="AK21" s="19" t="e">
        <f>#REF!</f>
        <v>#REF!</v>
      </c>
      <c r="AL21" s="18"/>
      <c r="AM21" s="18"/>
      <c r="AN21" s="32"/>
      <c r="AO21" s="32"/>
      <c r="AP21" s="32"/>
      <c r="AQ21" s="32"/>
      <c r="AR21" s="32"/>
      <c r="AS21" s="32"/>
    </row>
    <row r="22" spans="1:45" ht="15.75" x14ac:dyDescent="0.25">
      <c r="A22" s="46" t="s">
        <v>17</v>
      </c>
      <c r="B22" s="46"/>
      <c r="C22" s="46">
        <v>70070</v>
      </c>
      <c r="D22" s="55">
        <v>1</v>
      </c>
      <c r="E22" s="55">
        <v>1</v>
      </c>
      <c r="F22" s="55">
        <v>1</v>
      </c>
      <c r="G22" s="55">
        <v>1</v>
      </c>
      <c r="H22" s="55">
        <v>1</v>
      </c>
      <c r="I22" s="55">
        <v>1</v>
      </c>
      <c r="J22" s="55">
        <v>1</v>
      </c>
      <c r="K22" s="55">
        <v>1</v>
      </c>
      <c r="L22" s="55">
        <v>1</v>
      </c>
      <c r="M22" s="55">
        <v>1</v>
      </c>
      <c r="N22" s="55">
        <v>1</v>
      </c>
      <c r="O22" s="55">
        <v>1</v>
      </c>
      <c r="P22" s="55">
        <v>1</v>
      </c>
      <c r="Q22" s="55">
        <v>0</v>
      </c>
      <c r="R22" s="55">
        <v>1</v>
      </c>
      <c r="S22" s="55">
        <v>0</v>
      </c>
      <c r="T22" s="55">
        <v>1</v>
      </c>
      <c r="U22" s="55">
        <v>1</v>
      </c>
      <c r="V22" s="55">
        <v>1</v>
      </c>
      <c r="W22" s="55">
        <v>1</v>
      </c>
      <c r="X22" s="55">
        <v>0</v>
      </c>
      <c r="Y22" s="55">
        <v>0</v>
      </c>
      <c r="Z22" s="55">
        <v>0</v>
      </c>
      <c r="AA22" s="55">
        <v>0</v>
      </c>
      <c r="AB22" s="55">
        <v>1</v>
      </c>
      <c r="AC22" s="30">
        <v>13</v>
      </c>
      <c r="AD22" s="31">
        <f t="shared" si="2"/>
        <v>0.52</v>
      </c>
      <c r="AE22" s="33">
        <v>3</v>
      </c>
      <c r="AF22" s="55">
        <v>4</v>
      </c>
      <c r="AG22" s="55" t="str">
        <f t="shared" si="3"/>
        <v>понизил</v>
      </c>
      <c r="AH22" s="56">
        <f t="shared" si="4"/>
        <v>-1</v>
      </c>
      <c r="AI22" s="55"/>
      <c r="AJ22" s="18" t="e">
        <f>#REF!</f>
        <v>#REF!</v>
      </c>
      <c r="AK22" s="19" t="e">
        <f>#REF!</f>
        <v>#REF!</v>
      </c>
      <c r="AL22" s="18"/>
      <c r="AM22" s="18"/>
      <c r="AN22" s="32"/>
      <c r="AO22" s="32"/>
      <c r="AP22" s="32"/>
      <c r="AQ22" s="32"/>
      <c r="AR22" s="32"/>
      <c r="AS22" s="32"/>
    </row>
    <row r="23" spans="1:45" ht="15.75" x14ac:dyDescent="0.25">
      <c r="A23" s="46" t="s">
        <v>17</v>
      </c>
      <c r="B23" s="46"/>
      <c r="C23" s="46">
        <v>70071</v>
      </c>
      <c r="D23" s="55">
        <v>1</v>
      </c>
      <c r="E23" s="55">
        <v>1</v>
      </c>
      <c r="F23" s="55">
        <v>0</v>
      </c>
      <c r="G23" s="55">
        <v>1</v>
      </c>
      <c r="H23" s="55">
        <v>1</v>
      </c>
      <c r="I23" s="55">
        <v>1</v>
      </c>
      <c r="J23" s="55">
        <v>1</v>
      </c>
      <c r="K23" s="55">
        <v>1</v>
      </c>
      <c r="L23" s="55">
        <v>1</v>
      </c>
      <c r="M23" s="55">
        <v>1</v>
      </c>
      <c r="N23" s="55">
        <v>1</v>
      </c>
      <c r="O23" s="55">
        <v>1</v>
      </c>
      <c r="P23" s="55">
        <v>0</v>
      </c>
      <c r="Q23" s="55">
        <v>0</v>
      </c>
      <c r="R23" s="55">
        <v>0</v>
      </c>
      <c r="S23" s="55">
        <v>0</v>
      </c>
      <c r="T23" s="55">
        <v>1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30">
        <v>17</v>
      </c>
      <c r="AD23" s="31">
        <f t="shared" si="2"/>
        <v>0.68</v>
      </c>
      <c r="AE23" s="33">
        <v>2</v>
      </c>
      <c r="AF23" s="55">
        <v>5</v>
      </c>
      <c r="AG23" s="55" t="str">
        <f t="shared" si="3"/>
        <v>понизил</v>
      </c>
      <c r="AH23" s="58">
        <f t="shared" si="4"/>
        <v>-3</v>
      </c>
      <c r="AI23" s="55"/>
      <c r="AJ23" s="18" t="str">
        <f>A20</f>
        <v xml:space="preserve">Фамилия </v>
      </c>
      <c r="AK23" s="19">
        <f>AD20</f>
        <v>0.8</v>
      </c>
      <c r="AL23" s="18"/>
      <c r="AM23" s="18"/>
      <c r="AN23" s="32"/>
      <c r="AO23" s="32"/>
      <c r="AP23" s="32"/>
      <c r="AQ23" s="32"/>
      <c r="AR23" s="32"/>
      <c r="AS23" s="32"/>
    </row>
    <row r="24" spans="1:45" ht="15.75" x14ac:dyDescent="0.25">
      <c r="A24" s="46" t="s">
        <v>17</v>
      </c>
      <c r="B24" s="46"/>
      <c r="C24" s="46">
        <v>70073</v>
      </c>
      <c r="D24" s="55">
        <v>1</v>
      </c>
      <c r="E24" s="55">
        <v>1</v>
      </c>
      <c r="F24" s="55">
        <v>1</v>
      </c>
      <c r="G24" s="55">
        <v>1</v>
      </c>
      <c r="H24" s="55">
        <v>1</v>
      </c>
      <c r="I24" s="55">
        <v>1</v>
      </c>
      <c r="J24" s="55">
        <v>1</v>
      </c>
      <c r="K24" s="55">
        <v>1</v>
      </c>
      <c r="L24" s="55">
        <v>1</v>
      </c>
      <c r="M24" s="55">
        <v>1</v>
      </c>
      <c r="N24" s="55">
        <v>1</v>
      </c>
      <c r="O24" s="55">
        <v>1</v>
      </c>
      <c r="P24" s="55">
        <v>1</v>
      </c>
      <c r="Q24" s="55">
        <v>0</v>
      </c>
      <c r="R24" s="55">
        <v>1</v>
      </c>
      <c r="S24" s="55">
        <v>0</v>
      </c>
      <c r="T24" s="55">
        <v>1</v>
      </c>
      <c r="U24" s="55">
        <v>0</v>
      </c>
      <c r="V24" s="55">
        <v>1</v>
      </c>
      <c r="W24" s="55">
        <v>1</v>
      </c>
      <c r="X24" s="55">
        <v>0</v>
      </c>
      <c r="Y24" s="55">
        <v>1</v>
      </c>
      <c r="Z24" s="55">
        <v>0</v>
      </c>
      <c r="AA24" s="55">
        <v>1</v>
      </c>
      <c r="AB24" s="55">
        <v>1</v>
      </c>
      <c r="AC24" s="30">
        <v>20</v>
      </c>
      <c r="AD24" s="31">
        <f t="shared" si="2"/>
        <v>0.8</v>
      </c>
      <c r="AE24" s="33">
        <v>4</v>
      </c>
      <c r="AF24" s="55">
        <v>4</v>
      </c>
      <c r="AG24" s="55" t="str">
        <f t="shared" si="3"/>
        <v>подтвердил</v>
      </c>
      <c r="AH24" s="56">
        <f t="shared" si="4"/>
        <v>0</v>
      </c>
      <c r="AI24" s="55"/>
      <c r="AJ24" s="18" t="e">
        <f>#REF!</f>
        <v>#REF!</v>
      </c>
      <c r="AK24" s="19" t="e">
        <f>#REF!</f>
        <v>#REF!</v>
      </c>
      <c r="AL24" s="18"/>
      <c r="AM24" s="18"/>
      <c r="AN24" s="32"/>
      <c r="AO24" s="32"/>
      <c r="AP24" s="32"/>
      <c r="AQ24" s="32"/>
      <c r="AR24" s="32"/>
      <c r="AS24" s="32"/>
    </row>
    <row r="25" spans="1:45" ht="15.75" x14ac:dyDescent="0.25">
      <c r="A25" s="46" t="s">
        <v>17</v>
      </c>
      <c r="B25" s="46"/>
      <c r="C25" s="46">
        <v>70074</v>
      </c>
      <c r="D25" s="55">
        <v>1</v>
      </c>
      <c r="E25" s="55">
        <v>1</v>
      </c>
      <c r="F25" s="55">
        <v>1</v>
      </c>
      <c r="G25" s="55">
        <v>1</v>
      </c>
      <c r="H25" s="55">
        <v>0</v>
      </c>
      <c r="I25" s="55">
        <v>1</v>
      </c>
      <c r="J25" s="55">
        <v>1</v>
      </c>
      <c r="K25" s="55">
        <v>1</v>
      </c>
      <c r="L25" s="55">
        <v>1</v>
      </c>
      <c r="M25" s="55">
        <v>1</v>
      </c>
      <c r="N25" s="55">
        <v>1</v>
      </c>
      <c r="O25" s="55">
        <v>1</v>
      </c>
      <c r="P25" s="55">
        <v>1</v>
      </c>
      <c r="Q25" s="55">
        <v>1</v>
      </c>
      <c r="R25" s="55">
        <v>1</v>
      </c>
      <c r="S25" s="55">
        <v>1</v>
      </c>
      <c r="T25" s="55">
        <v>1</v>
      </c>
      <c r="U25" s="55">
        <v>1</v>
      </c>
      <c r="V25" s="55">
        <v>1</v>
      </c>
      <c r="W25" s="55">
        <v>1</v>
      </c>
      <c r="X25" s="55">
        <v>1</v>
      </c>
      <c r="Y25" s="55">
        <v>1</v>
      </c>
      <c r="Z25" s="55">
        <v>0</v>
      </c>
      <c r="AA25" s="55">
        <v>1</v>
      </c>
      <c r="AB25" s="55">
        <v>0</v>
      </c>
      <c r="AC25" s="30">
        <v>17</v>
      </c>
      <c r="AD25" s="31">
        <f>AC25/$AC$6</f>
        <v>0.68</v>
      </c>
      <c r="AE25" s="33">
        <v>4</v>
      </c>
      <c r="AF25" s="55">
        <v>5</v>
      </c>
      <c r="AG25" s="55" t="str">
        <f>IF(AE25=AF25,"подтвердил",IF(AE25&gt;AF25,"повысил","понизил"))</f>
        <v>понизил</v>
      </c>
      <c r="AH25" s="56">
        <f>AE25-AF25</f>
        <v>-1</v>
      </c>
      <c r="AI25" s="55"/>
      <c r="AJ25" s="18" t="str">
        <f>A21</f>
        <v xml:space="preserve">Фамилия </v>
      </c>
      <c r="AK25" s="19" t="e">
        <f>#REF!</f>
        <v>#REF!</v>
      </c>
      <c r="AL25" s="18"/>
      <c r="AM25" s="18"/>
      <c r="AN25" s="32"/>
      <c r="AO25" s="32"/>
      <c r="AP25" s="32"/>
      <c r="AQ25" s="32"/>
      <c r="AR25" s="32"/>
      <c r="AS25" s="32"/>
    </row>
    <row r="26" spans="1:45" ht="15.75" x14ac:dyDescent="0.25">
      <c r="A26" s="46" t="s">
        <v>17</v>
      </c>
      <c r="B26" s="46"/>
      <c r="C26" s="46">
        <v>70075</v>
      </c>
      <c r="D26" s="55">
        <v>0</v>
      </c>
      <c r="E26" s="55">
        <v>1</v>
      </c>
      <c r="F26" s="55">
        <v>1</v>
      </c>
      <c r="G26" s="55">
        <v>1</v>
      </c>
      <c r="H26" s="55">
        <v>1</v>
      </c>
      <c r="I26" s="55">
        <v>1</v>
      </c>
      <c r="J26" s="55">
        <v>1</v>
      </c>
      <c r="K26" s="55">
        <v>1</v>
      </c>
      <c r="L26" s="55">
        <v>1</v>
      </c>
      <c r="M26" s="55">
        <v>1</v>
      </c>
      <c r="N26" s="55">
        <v>1</v>
      </c>
      <c r="O26" s="55">
        <v>1</v>
      </c>
      <c r="P26" s="55">
        <v>0</v>
      </c>
      <c r="Q26" s="55">
        <v>1</v>
      </c>
      <c r="R26" s="55">
        <v>1</v>
      </c>
      <c r="S26" s="55">
        <v>0</v>
      </c>
      <c r="T26" s="55">
        <v>1</v>
      </c>
      <c r="U26" s="55">
        <v>0</v>
      </c>
      <c r="V26" s="55">
        <v>1</v>
      </c>
      <c r="W26" s="55">
        <v>1</v>
      </c>
      <c r="X26" s="55">
        <v>1</v>
      </c>
      <c r="Y26" s="55">
        <v>0</v>
      </c>
      <c r="Z26" s="55">
        <v>0</v>
      </c>
      <c r="AA26" s="55">
        <v>1</v>
      </c>
      <c r="AB26" s="55">
        <v>1</v>
      </c>
      <c r="AC26" s="30">
        <v>17</v>
      </c>
      <c r="AD26" s="31">
        <f t="shared" ref="AD26:AD29" si="5">AC26/$AC$6</f>
        <v>0.68</v>
      </c>
      <c r="AE26" s="33">
        <v>3</v>
      </c>
      <c r="AF26" s="55">
        <v>5</v>
      </c>
      <c r="AG26" s="52" t="str">
        <f t="shared" ref="AG26:AG29" si="6">IF(AE26=AF26,"подтвердил",IF(AE26&gt;AF26,"повысил","понизил"))</f>
        <v>понизил</v>
      </c>
      <c r="AH26" s="58">
        <f t="shared" si="4"/>
        <v>-2</v>
      </c>
      <c r="AI26" s="55"/>
      <c r="AJ26" s="18" t="str">
        <f>A22</f>
        <v xml:space="preserve">Фамилия </v>
      </c>
      <c r="AK26" s="19">
        <f t="shared" ref="AK26:AK28" si="7">AD21</f>
        <v>0.12</v>
      </c>
      <c r="AL26" s="18"/>
      <c r="AM26" s="18"/>
      <c r="AN26" s="32"/>
      <c r="AO26" s="32"/>
      <c r="AP26" s="32"/>
      <c r="AQ26" s="32"/>
      <c r="AR26" s="32"/>
      <c r="AS26" s="32"/>
    </row>
    <row r="27" spans="1:45" ht="15.75" x14ac:dyDescent="0.25">
      <c r="A27" s="46" t="s">
        <v>17</v>
      </c>
      <c r="B27" s="46"/>
      <c r="C27" s="46">
        <v>70076</v>
      </c>
      <c r="D27" s="55">
        <v>1</v>
      </c>
      <c r="E27" s="55">
        <v>1</v>
      </c>
      <c r="F27" s="55">
        <v>1</v>
      </c>
      <c r="G27" s="55">
        <v>1</v>
      </c>
      <c r="H27" s="55">
        <v>1</v>
      </c>
      <c r="I27" s="55">
        <v>0</v>
      </c>
      <c r="J27" s="55">
        <v>1</v>
      </c>
      <c r="K27" s="55">
        <v>1</v>
      </c>
      <c r="L27" s="55">
        <v>1</v>
      </c>
      <c r="M27" s="55">
        <v>1</v>
      </c>
      <c r="N27" s="55">
        <v>1</v>
      </c>
      <c r="O27" s="55">
        <v>1</v>
      </c>
      <c r="P27" s="55">
        <v>0</v>
      </c>
      <c r="Q27" s="55">
        <v>0</v>
      </c>
      <c r="R27" s="55">
        <v>0</v>
      </c>
      <c r="S27" s="55">
        <v>1</v>
      </c>
      <c r="T27" s="55">
        <v>1</v>
      </c>
      <c r="U27" s="55">
        <v>0</v>
      </c>
      <c r="V27" s="55">
        <v>1</v>
      </c>
      <c r="W27" s="55">
        <v>1</v>
      </c>
      <c r="X27" s="55">
        <v>1</v>
      </c>
      <c r="Y27" s="55">
        <v>0</v>
      </c>
      <c r="Z27" s="55">
        <v>0</v>
      </c>
      <c r="AA27" s="55">
        <v>1</v>
      </c>
      <c r="AB27" s="55">
        <v>1</v>
      </c>
      <c r="AC27" s="30">
        <v>18</v>
      </c>
      <c r="AD27" s="31">
        <f t="shared" si="5"/>
        <v>0.72</v>
      </c>
      <c r="AE27" s="33">
        <v>3</v>
      </c>
      <c r="AF27" s="55">
        <v>4</v>
      </c>
      <c r="AG27" s="55" t="str">
        <f>IF(AE27=AF27,"подтвердил",IF(AE27&gt;AF27,"повысил","понизил"))</f>
        <v>понизил</v>
      </c>
      <c r="AH27" s="56">
        <f t="shared" si="4"/>
        <v>-1</v>
      </c>
      <c r="AI27" s="55"/>
      <c r="AJ27" s="18" t="str">
        <f>A23</f>
        <v xml:space="preserve">Фамилия </v>
      </c>
      <c r="AK27" s="19">
        <f t="shared" si="7"/>
        <v>0.52</v>
      </c>
      <c r="AL27" s="18"/>
      <c r="AM27" s="18"/>
      <c r="AN27" s="32"/>
      <c r="AO27" s="32"/>
      <c r="AP27" s="32"/>
      <c r="AQ27" s="32"/>
      <c r="AR27" s="32"/>
      <c r="AS27" s="32"/>
    </row>
    <row r="28" spans="1:45" ht="15.75" x14ac:dyDescent="0.25">
      <c r="A28" s="46" t="s">
        <v>17</v>
      </c>
      <c r="B28" s="46"/>
      <c r="C28" s="46">
        <v>70077</v>
      </c>
      <c r="D28" s="55">
        <v>0</v>
      </c>
      <c r="E28" s="55">
        <v>0</v>
      </c>
      <c r="F28" s="55">
        <v>1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1</v>
      </c>
      <c r="N28" s="55">
        <v>0</v>
      </c>
      <c r="O28" s="55">
        <v>1</v>
      </c>
      <c r="P28" s="55">
        <v>1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1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30">
        <v>5</v>
      </c>
      <c r="AD28" s="31">
        <f t="shared" si="5"/>
        <v>0.2</v>
      </c>
      <c r="AE28" s="33">
        <v>2</v>
      </c>
      <c r="AF28" s="55">
        <v>4</v>
      </c>
      <c r="AG28" s="52" t="str">
        <f t="shared" si="6"/>
        <v>понизил</v>
      </c>
      <c r="AH28" s="58">
        <f t="shared" si="4"/>
        <v>-2</v>
      </c>
      <c r="AI28" s="55"/>
      <c r="AJ28" s="18" t="e">
        <f>#REF!</f>
        <v>#REF!</v>
      </c>
      <c r="AK28" s="19">
        <f t="shared" si="7"/>
        <v>0.68</v>
      </c>
      <c r="AL28" s="18"/>
      <c r="AM28" s="18"/>
      <c r="AN28" s="32"/>
      <c r="AO28" s="32"/>
      <c r="AP28" s="32"/>
      <c r="AQ28" s="32"/>
      <c r="AR28" s="32"/>
      <c r="AS28" s="32"/>
    </row>
    <row r="29" spans="1:45" ht="15.75" x14ac:dyDescent="0.25">
      <c r="A29" s="46" t="s">
        <v>5</v>
      </c>
      <c r="B29" s="46"/>
      <c r="C29" s="46">
        <v>70078</v>
      </c>
      <c r="D29" s="55">
        <v>1</v>
      </c>
      <c r="E29" s="55">
        <v>1</v>
      </c>
      <c r="F29" s="55">
        <v>1</v>
      </c>
      <c r="G29" s="55">
        <v>1</v>
      </c>
      <c r="H29" s="55">
        <v>0</v>
      </c>
      <c r="I29" s="55">
        <v>1</v>
      </c>
      <c r="J29" s="55">
        <v>0</v>
      </c>
      <c r="K29" s="55">
        <v>1</v>
      </c>
      <c r="L29" s="55">
        <v>1</v>
      </c>
      <c r="M29" s="55">
        <v>1</v>
      </c>
      <c r="N29" s="55">
        <v>1</v>
      </c>
      <c r="O29" s="55">
        <v>0</v>
      </c>
      <c r="P29" s="55">
        <v>1</v>
      </c>
      <c r="Q29" s="55">
        <v>0</v>
      </c>
      <c r="R29" s="55">
        <v>0</v>
      </c>
      <c r="S29" s="55">
        <v>0</v>
      </c>
      <c r="T29" s="55">
        <v>1</v>
      </c>
      <c r="U29" s="55">
        <v>1</v>
      </c>
      <c r="V29" s="55">
        <v>1</v>
      </c>
      <c r="W29" s="55">
        <v>1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30">
        <v>14</v>
      </c>
      <c r="AD29" s="31">
        <f t="shared" si="5"/>
        <v>0.56000000000000005</v>
      </c>
      <c r="AE29" s="33">
        <v>2</v>
      </c>
      <c r="AF29" s="55">
        <v>3</v>
      </c>
      <c r="AG29" s="52" t="str">
        <f t="shared" si="6"/>
        <v>понизил</v>
      </c>
      <c r="AH29" s="56">
        <f t="shared" si="4"/>
        <v>-1</v>
      </c>
      <c r="AI29" s="55"/>
      <c r="AJ29" s="18" t="str">
        <f>A24</f>
        <v xml:space="preserve">Фамилия </v>
      </c>
      <c r="AK29" s="19" t="e">
        <f>#REF!</f>
        <v>#REF!</v>
      </c>
      <c r="AL29" s="18"/>
      <c r="AM29" s="18"/>
      <c r="AN29" s="32"/>
      <c r="AO29" s="32"/>
      <c r="AP29" s="32"/>
      <c r="AQ29" s="32"/>
      <c r="AR29" s="32"/>
      <c r="AS29" s="32"/>
    </row>
    <row r="30" spans="1:45" ht="15.75" x14ac:dyDescent="0.25">
      <c r="A30" s="46" t="s">
        <v>17</v>
      </c>
      <c r="B30" s="46"/>
      <c r="C30" s="46">
        <v>70079</v>
      </c>
      <c r="D30" s="55">
        <v>1</v>
      </c>
      <c r="E30" s="55">
        <v>0</v>
      </c>
      <c r="F30" s="55">
        <v>1</v>
      </c>
      <c r="G30" s="55">
        <v>1</v>
      </c>
      <c r="H30" s="55">
        <v>0</v>
      </c>
      <c r="I30" s="55">
        <v>0</v>
      </c>
      <c r="J30" s="55">
        <v>1</v>
      </c>
      <c r="K30" s="55">
        <v>1</v>
      </c>
      <c r="L30" s="55">
        <v>1</v>
      </c>
      <c r="M30" s="55">
        <v>1</v>
      </c>
      <c r="N30" s="55">
        <v>0</v>
      </c>
      <c r="O30" s="55">
        <v>1</v>
      </c>
      <c r="P30" s="55">
        <v>1</v>
      </c>
      <c r="Q30" s="55">
        <v>0</v>
      </c>
      <c r="R30" s="55">
        <v>0</v>
      </c>
      <c r="S30" s="55">
        <v>0</v>
      </c>
      <c r="T30" s="55">
        <v>1</v>
      </c>
      <c r="U30" s="55">
        <v>0</v>
      </c>
      <c r="V30" s="55">
        <v>1</v>
      </c>
      <c r="W30" s="55">
        <v>0</v>
      </c>
      <c r="X30" s="55">
        <v>0</v>
      </c>
      <c r="Y30" s="55">
        <v>0</v>
      </c>
      <c r="Z30" s="55">
        <v>0</v>
      </c>
      <c r="AA30" s="55">
        <v>1</v>
      </c>
      <c r="AB30" s="55">
        <v>0</v>
      </c>
      <c r="AC30" s="30">
        <v>15</v>
      </c>
      <c r="AD30" s="31">
        <f>AC30/$AC$6</f>
        <v>0.6</v>
      </c>
      <c r="AE30" s="33">
        <v>2</v>
      </c>
      <c r="AF30" s="55">
        <v>5</v>
      </c>
      <c r="AG30" s="52" t="str">
        <f>IF(AE30=AF30,"подтвердил",IF(AE30&gt;AF30,"повысил","понизил"))</f>
        <v>понизил</v>
      </c>
      <c r="AH30" s="58">
        <f>AE30-AF30</f>
        <v>-3</v>
      </c>
      <c r="AI30" s="55"/>
      <c r="AJ30" s="18" t="e">
        <f>#REF!</f>
        <v>#REF!</v>
      </c>
      <c r="AK30" s="19">
        <f>AD24</f>
        <v>0.8</v>
      </c>
      <c r="AL30" s="18"/>
      <c r="AM30" s="18"/>
      <c r="AN30" s="32"/>
      <c r="AO30" s="32"/>
      <c r="AP30" s="32"/>
      <c r="AQ30" s="32"/>
      <c r="AR30" s="32"/>
      <c r="AS30" s="32"/>
    </row>
    <row r="31" spans="1:45" ht="16.5" thickBot="1" x14ac:dyDescent="0.3">
      <c r="A31" s="62" t="s">
        <v>6</v>
      </c>
      <c r="B31" s="63"/>
      <c r="C31" s="64"/>
      <c r="D31" s="25">
        <f>COUNTIF(D10:D30,"1")</f>
        <v>15</v>
      </c>
      <c r="E31" s="25">
        <f>COUNTIF(D10:D30,"1")</f>
        <v>15</v>
      </c>
      <c r="F31" s="25">
        <f t="shared" ref="F31:AB31" si="8">COUNTIF(F10:F30,"1")</f>
        <v>19</v>
      </c>
      <c r="G31" s="25">
        <f t="shared" si="8"/>
        <v>18</v>
      </c>
      <c r="H31" s="25">
        <f t="shared" si="8"/>
        <v>7</v>
      </c>
      <c r="I31" s="25">
        <f t="shared" si="8"/>
        <v>9</v>
      </c>
      <c r="J31" s="25">
        <f t="shared" si="8"/>
        <v>13</v>
      </c>
      <c r="K31" s="25">
        <f t="shared" si="8"/>
        <v>12</v>
      </c>
      <c r="L31" s="25">
        <f t="shared" si="8"/>
        <v>12</v>
      </c>
      <c r="M31" s="25">
        <f t="shared" si="8"/>
        <v>19</v>
      </c>
      <c r="N31" s="25">
        <f t="shared" si="8"/>
        <v>12</v>
      </c>
      <c r="O31" s="25">
        <f t="shared" si="8"/>
        <v>11</v>
      </c>
      <c r="P31" s="25">
        <f t="shared" si="8"/>
        <v>14</v>
      </c>
      <c r="Q31" s="25">
        <f t="shared" si="8"/>
        <v>4</v>
      </c>
      <c r="R31" s="25">
        <f t="shared" si="8"/>
        <v>7</v>
      </c>
      <c r="S31" s="25">
        <f t="shared" si="8"/>
        <v>3</v>
      </c>
      <c r="T31" s="25">
        <f t="shared" si="8"/>
        <v>13</v>
      </c>
      <c r="U31" s="25">
        <f t="shared" si="8"/>
        <v>10</v>
      </c>
      <c r="V31" s="25">
        <f t="shared" si="8"/>
        <v>17</v>
      </c>
      <c r="W31" s="25">
        <f t="shared" si="8"/>
        <v>8</v>
      </c>
      <c r="X31" s="25">
        <f t="shared" si="8"/>
        <v>4</v>
      </c>
      <c r="Y31" s="25">
        <f t="shared" si="8"/>
        <v>3</v>
      </c>
      <c r="Z31" s="25">
        <f t="shared" si="8"/>
        <v>1</v>
      </c>
      <c r="AA31" s="25">
        <f t="shared" si="8"/>
        <v>12</v>
      </c>
      <c r="AB31" s="25">
        <f t="shared" si="8"/>
        <v>8</v>
      </c>
      <c r="AC31" s="68"/>
      <c r="AD31" s="69"/>
      <c r="AE31" s="35"/>
      <c r="AF31" s="35"/>
      <c r="AG31" s="34"/>
      <c r="AH31" s="42" t="e">
        <f>#REF!-#REF!</f>
        <v>#REF!</v>
      </c>
      <c r="AI31" s="55"/>
      <c r="AJ31" s="18" t="str">
        <f>A25</f>
        <v xml:space="preserve">Фамилия </v>
      </c>
      <c r="AK31" s="19" t="e">
        <f>#REF!</f>
        <v>#REF!</v>
      </c>
      <c r="AL31" s="18"/>
      <c r="AM31" s="18"/>
      <c r="AN31" s="32"/>
      <c r="AO31" s="32"/>
      <c r="AP31" s="32"/>
      <c r="AQ31" s="32"/>
      <c r="AR31" s="32"/>
      <c r="AS31" s="32"/>
    </row>
    <row r="32" spans="1:45" ht="16.5" customHeight="1" x14ac:dyDescent="0.25">
      <c r="D32" s="26">
        <v>0.68</v>
      </c>
      <c r="E32" s="26">
        <v>0.68</v>
      </c>
      <c r="F32" s="26">
        <v>0.6</v>
      </c>
      <c r="G32" s="26">
        <v>0.85</v>
      </c>
      <c r="H32" s="26">
        <v>0.33</v>
      </c>
      <c r="I32" s="26">
        <v>0.42</v>
      </c>
      <c r="J32" s="26">
        <v>0.61</v>
      </c>
      <c r="K32" s="26">
        <v>0.56999999999999995</v>
      </c>
      <c r="L32" s="26">
        <v>0.56999999999999995</v>
      </c>
      <c r="M32" s="26">
        <v>0.9</v>
      </c>
      <c r="N32" s="26">
        <v>0.56999999999999995</v>
      </c>
      <c r="O32" s="26">
        <v>0.52</v>
      </c>
      <c r="P32" s="26">
        <v>0.66</v>
      </c>
      <c r="Q32" s="26">
        <v>0.19</v>
      </c>
      <c r="R32" s="26">
        <v>0.33</v>
      </c>
      <c r="S32" s="26">
        <v>0.14000000000000001</v>
      </c>
      <c r="T32" s="26">
        <v>0.47</v>
      </c>
      <c r="U32" s="26">
        <v>0.47</v>
      </c>
      <c r="V32" s="26">
        <v>0.8</v>
      </c>
      <c r="W32" s="26">
        <v>0.38</v>
      </c>
      <c r="X32" s="26">
        <v>0.19</v>
      </c>
      <c r="Y32" s="26">
        <v>0.14000000000000001</v>
      </c>
      <c r="Z32" s="26">
        <v>4.0000000000000001E-3</v>
      </c>
      <c r="AA32" s="26">
        <v>0.56999999999999995</v>
      </c>
      <c r="AB32" s="26">
        <v>0.38</v>
      </c>
      <c r="AE32" s="57"/>
      <c r="AH32" s="42" t="e">
        <f>#REF!-#REF!</f>
        <v>#REF!</v>
      </c>
      <c r="AI32" s="55"/>
      <c r="AJ32" s="18" t="str">
        <f>A26</f>
        <v xml:space="preserve">Фамилия </v>
      </c>
      <c r="AK32" s="19">
        <f>AD25</f>
        <v>0.68</v>
      </c>
      <c r="AL32" s="18"/>
      <c r="AM32" s="18"/>
      <c r="AN32" s="32"/>
      <c r="AO32" s="32"/>
      <c r="AP32" s="32"/>
      <c r="AQ32" s="32"/>
      <c r="AR32" s="32"/>
      <c r="AS32" s="32"/>
    </row>
    <row r="33" spans="34:45" ht="15.75" x14ac:dyDescent="0.25">
      <c r="AH33" s="42" t="e">
        <f>#REF!-#REF!</f>
        <v>#REF!</v>
      </c>
      <c r="AI33" s="55"/>
      <c r="AJ33" s="18" t="str">
        <f>A30</f>
        <v xml:space="preserve">Фамилия </v>
      </c>
      <c r="AK33" s="19">
        <f>AD26</f>
        <v>0.68</v>
      </c>
      <c r="AL33" s="18"/>
      <c r="AM33" s="18"/>
      <c r="AN33" s="32"/>
      <c r="AO33" s="32"/>
      <c r="AP33" s="32"/>
      <c r="AQ33" s="32"/>
      <c r="AR33" s="32"/>
      <c r="AS33" s="32"/>
    </row>
    <row r="34" spans="34:45" ht="15.75" x14ac:dyDescent="0.25">
      <c r="AH34" s="42" t="e">
        <f>#REF!-#REF!</f>
        <v>#REF!</v>
      </c>
      <c r="AI34" s="55"/>
      <c r="AJ34" s="18" t="e">
        <f>#REF!</f>
        <v>#REF!</v>
      </c>
      <c r="AK34" s="19">
        <f>AD30</f>
        <v>0.6</v>
      </c>
      <c r="AL34" s="18"/>
      <c r="AM34" s="18"/>
      <c r="AN34" s="32"/>
      <c r="AO34" s="32"/>
      <c r="AP34" s="32"/>
      <c r="AQ34" s="32"/>
      <c r="AR34" s="32"/>
      <c r="AS34" s="32"/>
    </row>
    <row r="35" spans="34:45" x14ac:dyDescent="0.25">
      <c r="AH35" s="42" t="e">
        <f>#REF!-#REF!</f>
        <v>#REF!</v>
      </c>
      <c r="AI35" s="41"/>
      <c r="AJ35" s="18" t="e">
        <f>#REF!</f>
        <v>#REF!</v>
      </c>
      <c r="AK35" s="19" t="e">
        <f>#REF!</f>
        <v>#REF!</v>
      </c>
      <c r="AL35" s="18"/>
      <c r="AM35" s="18"/>
      <c r="AN35" s="32"/>
      <c r="AO35" s="32"/>
      <c r="AP35" s="32"/>
      <c r="AQ35" s="32"/>
      <c r="AR35" s="32"/>
      <c r="AS35" s="32"/>
    </row>
    <row r="36" spans="34:45" x14ac:dyDescent="0.25">
      <c r="AH36" s="42" t="e">
        <f>#REF!-#REF!</f>
        <v>#REF!</v>
      </c>
      <c r="AI36" s="41"/>
      <c r="AJ36" s="18" t="e">
        <f>#REF!</f>
        <v>#REF!</v>
      </c>
      <c r="AK36" s="19" t="e">
        <f>#REF!</f>
        <v>#REF!</v>
      </c>
      <c r="AL36" s="18"/>
      <c r="AM36" s="18"/>
      <c r="AN36" s="32"/>
      <c r="AO36" s="32"/>
      <c r="AP36" s="32"/>
      <c r="AQ36" s="32"/>
      <c r="AR36" s="32"/>
      <c r="AS36" s="32"/>
    </row>
    <row r="37" spans="34:45" x14ac:dyDescent="0.25">
      <c r="AH37" s="42" t="e">
        <f>#REF!-#REF!</f>
        <v>#REF!</v>
      </c>
      <c r="AI37" s="43"/>
      <c r="AJ37" s="18" t="e">
        <f>#REF!</f>
        <v>#REF!</v>
      </c>
      <c r="AK37" s="19" t="e">
        <f>#REF!</f>
        <v>#REF!</v>
      </c>
      <c r="AL37" s="18"/>
      <c r="AM37" s="18"/>
      <c r="AN37" s="32"/>
      <c r="AO37" s="32"/>
      <c r="AP37" s="32"/>
      <c r="AQ37" s="32"/>
      <c r="AR37" s="32"/>
      <c r="AS37" s="32"/>
    </row>
    <row r="38" spans="34:45" x14ac:dyDescent="0.25">
      <c r="AH38" s="42" t="e">
        <f>#REF!-#REF!</f>
        <v>#REF!</v>
      </c>
      <c r="AI38" s="43"/>
      <c r="AJ38" s="18" t="e">
        <f>#REF!</f>
        <v>#REF!</v>
      </c>
      <c r="AK38" s="19" t="e">
        <f>#REF!</f>
        <v>#REF!</v>
      </c>
      <c r="AL38" s="18"/>
      <c r="AM38" s="18"/>
      <c r="AN38" s="32"/>
      <c r="AO38" s="32"/>
      <c r="AP38" s="32"/>
      <c r="AQ38" s="32"/>
      <c r="AR38" s="32"/>
      <c r="AS38" s="32"/>
    </row>
    <row r="39" spans="34:45" x14ac:dyDescent="0.25">
      <c r="AH39" s="44"/>
      <c r="AI39" s="43"/>
      <c r="AJ39" s="18" t="e">
        <f>#REF!</f>
        <v>#REF!</v>
      </c>
      <c r="AK39" s="19" t="e">
        <f>#REF!</f>
        <v>#REF!</v>
      </c>
      <c r="AL39" s="18"/>
      <c r="AM39" s="18"/>
      <c r="AN39" s="32"/>
      <c r="AO39" s="32"/>
      <c r="AP39" s="32"/>
      <c r="AQ39" s="32"/>
      <c r="AR39" s="32"/>
      <c r="AS39" s="32"/>
    </row>
    <row r="40" spans="34:45" x14ac:dyDescent="0.25">
      <c r="AH40" s="18" t="s">
        <v>33</v>
      </c>
      <c r="AI40" s="43"/>
      <c r="AJ40" s="18" t="e">
        <f>#REF!</f>
        <v>#REF!</v>
      </c>
      <c r="AK40" s="19" t="e">
        <f>#REF!</f>
        <v>#REF!</v>
      </c>
      <c r="AL40" s="18"/>
      <c r="AM40" s="18"/>
      <c r="AN40" s="32"/>
      <c r="AO40" s="32"/>
      <c r="AP40" s="32"/>
      <c r="AQ40" s="32"/>
      <c r="AR40" s="32"/>
      <c r="AS40" s="32"/>
    </row>
    <row r="41" spans="34:45" x14ac:dyDescent="0.25">
      <c r="AH41" s="18">
        <f>COUNTIF(AG10:AG30,"подтвердил")</f>
        <v>2</v>
      </c>
      <c r="AI41" s="43"/>
      <c r="AJ41" s="18" t="e">
        <f>#REF!</f>
        <v>#REF!</v>
      </c>
      <c r="AK41" s="19" t="e">
        <f>#REF!</f>
        <v>#REF!</v>
      </c>
      <c r="AL41" s="18"/>
      <c r="AM41" s="18"/>
      <c r="AN41" s="32"/>
      <c r="AO41" s="32"/>
      <c r="AP41" s="32"/>
      <c r="AQ41" s="32"/>
      <c r="AR41" s="32"/>
      <c r="AS41" s="32"/>
    </row>
    <row r="42" spans="34:45" x14ac:dyDescent="0.25">
      <c r="AI42" s="43"/>
      <c r="AJ42" s="18" t="e">
        <f>#REF!</f>
        <v>#REF!</v>
      </c>
      <c r="AK42" s="19" t="e">
        <f>#REF!</f>
        <v>#REF!</v>
      </c>
      <c r="AL42" s="18"/>
      <c r="AM42" s="18"/>
      <c r="AN42" s="32"/>
      <c r="AO42" s="32"/>
      <c r="AP42" s="32"/>
      <c r="AQ42" s="32"/>
      <c r="AR42" s="32"/>
      <c r="AS42" s="32"/>
    </row>
    <row r="43" spans="34:45" x14ac:dyDescent="0.25">
      <c r="AI43" s="18" t="s">
        <v>34</v>
      </c>
      <c r="AJ43" s="18" t="e">
        <f>#REF!</f>
        <v>#REF!</v>
      </c>
      <c r="AK43" s="19" t="e">
        <f>#REF!</f>
        <v>#REF!</v>
      </c>
      <c r="AL43" s="18"/>
      <c r="AM43" s="18"/>
      <c r="AN43" s="32"/>
      <c r="AO43" s="32"/>
      <c r="AP43" s="32"/>
      <c r="AQ43" s="32"/>
      <c r="AR43" s="32"/>
      <c r="AS43" s="32"/>
    </row>
    <row r="44" spans="34:45" x14ac:dyDescent="0.25">
      <c r="AI44" s="18">
        <f>COUNTIF(AG10:AG30,"понизил")</f>
        <v>19</v>
      </c>
      <c r="AJ44" s="18" t="e">
        <f>#REF!</f>
        <v>#REF!</v>
      </c>
      <c r="AK44" s="19" t="e">
        <f>#REF!</f>
        <v>#REF!</v>
      </c>
      <c r="AL44" s="18"/>
      <c r="AM44" s="18"/>
      <c r="AN44" s="32"/>
      <c r="AO44" s="32"/>
      <c r="AP44" s="32"/>
      <c r="AQ44" s="32"/>
      <c r="AR44" s="32"/>
      <c r="AS44" s="32"/>
    </row>
    <row r="45" spans="34:45" x14ac:dyDescent="0.25">
      <c r="AJ45" s="18"/>
      <c r="AK45" s="19" t="e">
        <f>#REF!</f>
        <v>#REF!</v>
      </c>
      <c r="AL45" s="18"/>
      <c r="AM45" s="18"/>
    </row>
    <row r="46" spans="34:45" x14ac:dyDescent="0.25">
      <c r="AK46" s="19"/>
      <c r="AL46" s="18"/>
      <c r="AM46" s="18"/>
    </row>
    <row r="47" spans="34:45" x14ac:dyDescent="0.25">
      <c r="AK47" s="11"/>
      <c r="AL47" s="18"/>
      <c r="AM47" s="18"/>
    </row>
    <row r="48" spans="34:45" x14ac:dyDescent="0.25">
      <c r="AJ48" s="18" t="s">
        <v>35</v>
      </c>
      <c r="AL48" s="18"/>
      <c r="AM48" s="18"/>
    </row>
    <row r="49" spans="36:36" x14ac:dyDescent="0.25">
      <c r="AJ49" s="18">
        <f>COUNTIF(AG10:AG30,"повысил")</f>
        <v>0</v>
      </c>
    </row>
  </sheetData>
  <mergeCells count="4">
    <mergeCell ref="A31:C31"/>
    <mergeCell ref="D2:AC4"/>
    <mergeCell ref="F6:R7"/>
    <mergeCell ref="AC31:AD31"/>
  </mergeCells>
  <conditionalFormatting sqref="AH31:AH38">
    <cfRule type="cellIs" dxfId="26" priority="18" operator="lessThanOrEqual">
      <formula>-2</formula>
    </cfRule>
  </conditionalFormatting>
  <conditionalFormatting sqref="AG26 AG28:AG30">
    <cfRule type="containsText" dxfId="25" priority="13" operator="containsText" text="подтвердил">
      <formula>NOT(ISERROR(SEARCH("подтвердил",AG26)))</formula>
    </cfRule>
    <cfRule type="containsText" dxfId="24" priority="14" operator="containsText" text="подтвердил">
      <formula>NOT(ISERROR(SEARCH("подтвердил",AG26)))</formula>
    </cfRule>
    <cfRule type="containsText" dxfId="23" priority="15" operator="containsText" text="повысил">
      <formula>NOT(ISERROR(SEARCH("повысил",AG26)))</formula>
    </cfRule>
    <cfRule type="containsText" dxfId="22" priority="16" operator="containsText" text="понизил">
      <formula>NOT(ISERROR(SEARCH("понизил",AG26)))</formula>
    </cfRule>
    <cfRule type="containsText" dxfId="21" priority="17" operator="containsText" text="потвердил">
      <formula>NOT(ISERROR(SEARCH("потвердил",AG26)))</formula>
    </cfRule>
  </conditionalFormatting>
  <conditionalFormatting sqref="AG16:AH16 D16:AB20">
    <cfRule type="expression" dxfId="20" priority="12" stopIfTrue="1">
      <formula>AY18=0</formula>
    </cfRule>
  </conditionalFormatting>
  <conditionalFormatting sqref="AG17:AH20 AH29 D21:AB23">
    <cfRule type="expression" dxfId="19" priority="20" stopIfTrue="1">
      <formula>AY20=0</formula>
    </cfRule>
  </conditionalFormatting>
  <conditionalFormatting sqref="AH30">
    <cfRule type="expression" dxfId="18" priority="65" stopIfTrue="1">
      <formula>CC32=0</formula>
    </cfRule>
  </conditionalFormatting>
  <conditionalFormatting sqref="AG10:AH14 D10:AB14">
    <cfRule type="expression" dxfId="17" priority="78" stopIfTrue="1">
      <formula>AY10=0</formula>
    </cfRule>
  </conditionalFormatting>
  <conditionalFormatting sqref="AG15:AH15 D15:AB15">
    <cfRule type="expression" dxfId="16" priority="81" stopIfTrue="1">
      <formula>AY16=0</formula>
    </cfRule>
  </conditionalFormatting>
  <conditionalFormatting sqref="D24:AB30 AH28 AG21:AH23">
    <cfRule type="expression" dxfId="15" priority="101" stopIfTrue="1">
      <formula>AY25=0</formula>
    </cfRule>
  </conditionalFormatting>
  <conditionalFormatting sqref="AG24:AG25 AH24:AH27">
    <cfRule type="expression" dxfId="14" priority="120" stopIfTrue="1">
      <formula>CB29=0</formula>
    </cfRule>
  </conditionalFormatting>
  <conditionalFormatting sqref="AI10:AI34">
    <cfRule type="expression" dxfId="13" priority="3" stopIfTrue="1">
      <formula>AM10=0</formula>
    </cfRule>
  </conditionalFormatting>
  <conditionalFormatting sqref="AF10:AF30">
    <cfRule type="expression" dxfId="12" priority="2" stopIfTrue="1">
      <formula>AJ10=0</formula>
    </cfRule>
  </conditionalFormatting>
  <conditionalFormatting sqref="AG27">
    <cfRule type="expression" dxfId="11" priority="1" stopIfTrue="1">
      <formula>CB32=0</formula>
    </cfRule>
  </conditionalFormatting>
  <dataValidations count="2">
    <dataValidation type="list" allowBlank="1" showInputMessage="1" showErrorMessage="1" error="введите балл ученика - _x000a_результат проверки (X - нет работы)" sqref="AE10:AE24 AG10:AG25 AH10:AH30 D10:AB30 AG27">
      <formula1>CHOOSE(AY$8,ball1,ball2,ball3,ball4,ball5,ball6)</formula1>
    </dataValidation>
    <dataValidation type="list" allowBlank="1" showInputMessage="1" showErrorMessage="1" sqref="AI10:AI34 AF10:AF30">
      <formula1>Otc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8"/>
  <sheetViews>
    <sheetView topLeftCell="A7" zoomScale="85" zoomScaleNormal="85" workbookViewId="0">
      <selection activeCell="E18" sqref="E18:X38"/>
    </sheetView>
  </sheetViews>
  <sheetFormatPr defaultRowHeight="15" x14ac:dyDescent="0.2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70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2"/>
    </row>
    <row r="3" spans="1:29" ht="21" x14ac:dyDescent="0.35">
      <c r="C3" s="88" t="s">
        <v>19</v>
      </c>
      <c r="D3" s="88"/>
      <c r="E3" s="88"/>
      <c r="F3" s="89"/>
      <c r="G3" s="5"/>
      <c r="H3" s="6"/>
      <c r="I3" s="73"/>
      <c r="J3" s="73"/>
      <c r="M3" s="8">
        <v>2020</v>
      </c>
      <c r="O3" s="74" t="s">
        <v>0</v>
      </c>
      <c r="P3" s="75"/>
      <c r="Q3" s="75"/>
      <c r="R3" s="75"/>
      <c r="S3" s="75"/>
      <c r="T3" s="75"/>
      <c r="U3" s="75"/>
      <c r="V3" s="75"/>
      <c r="W3" s="75"/>
      <c r="X3" s="76"/>
    </row>
    <row r="4" spans="1:29" ht="15.75" x14ac:dyDescent="0.25">
      <c r="A4" s="82" t="s">
        <v>1</v>
      </c>
      <c r="B4" s="83"/>
      <c r="C4" s="83"/>
      <c r="D4" s="83"/>
      <c r="E4" s="83"/>
      <c r="F4" s="83"/>
      <c r="G4" s="84" t="s">
        <v>50</v>
      </c>
      <c r="H4" s="84"/>
      <c r="I4" s="84"/>
      <c r="J4" s="84"/>
      <c r="K4" s="85"/>
      <c r="L4" s="85"/>
      <c r="M4" s="85"/>
      <c r="N4" s="85"/>
      <c r="O4" s="84"/>
      <c r="P4" s="84"/>
      <c r="Q4" s="84"/>
      <c r="R4" s="86"/>
      <c r="S4" s="86"/>
      <c r="T4" s="86"/>
      <c r="U4" s="86"/>
      <c r="V4" s="86"/>
      <c r="W4" s="86"/>
      <c r="X4" s="87"/>
    </row>
    <row r="5" spans="1:29" ht="19.5" x14ac:dyDescent="0.35">
      <c r="A5" s="10" t="s">
        <v>2</v>
      </c>
      <c r="B5" s="9"/>
      <c r="C5" s="9"/>
      <c r="D5" s="79" t="s">
        <v>14</v>
      </c>
      <c r="E5" s="80"/>
      <c r="F5" s="80"/>
      <c r="G5" s="80"/>
      <c r="H5" s="81"/>
      <c r="I5" s="24">
        <v>25</v>
      </c>
      <c r="J5" s="12"/>
      <c r="K5" s="15"/>
      <c r="L5" s="16"/>
      <c r="M5" s="16"/>
      <c r="N5" s="17"/>
      <c r="O5" s="77"/>
      <c r="P5" s="77"/>
      <c r="Q5" s="77"/>
      <c r="R5" s="77"/>
      <c r="S5" s="77"/>
      <c r="T5" s="77"/>
      <c r="U5" s="77"/>
      <c r="V5" s="77"/>
      <c r="W5" s="77"/>
      <c r="X5" s="78"/>
    </row>
    <row r="6" spans="1:29" ht="31.5" customHeight="1" x14ac:dyDescent="0.25">
      <c r="A6" s="93" t="s">
        <v>3</v>
      </c>
      <c r="B6" s="94"/>
      <c r="C6" s="94" t="s">
        <v>4</v>
      </c>
      <c r="D6" s="94"/>
      <c r="E6" s="95" t="s">
        <v>15</v>
      </c>
      <c r="F6" s="95"/>
      <c r="G6" s="37">
        <v>5</v>
      </c>
      <c r="H6" s="37">
        <v>4</v>
      </c>
      <c r="I6" s="37">
        <v>3</v>
      </c>
      <c r="J6" s="37">
        <v>2</v>
      </c>
      <c r="K6" s="13" t="s">
        <v>12</v>
      </c>
      <c r="L6" s="13" t="s">
        <v>13</v>
      </c>
      <c r="M6" s="14" t="s">
        <v>16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90" t="s">
        <v>42</v>
      </c>
      <c r="B7" s="90"/>
      <c r="C7" s="91">
        <v>26</v>
      </c>
      <c r="D7" s="91"/>
      <c r="E7" s="92">
        <v>21</v>
      </c>
      <c r="F7" s="92"/>
      <c r="G7" s="38">
        <f>Поэлементный!AF2</f>
        <v>0</v>
      </c>
      <c r="H7" s="38">
        <f>Поэлементный!AF3</f>
        <v>2</v>
      </c>
      <c r="I7" s="38">
        <f>Поэлементный!AF4</f>
        <v>5</v>
      </c>
      <c r="J7" s="38">
        <f>Поэлементный!AF5</f>
        <v>14</v>
      </c>
      <c r="K7" s="22">
        <f>(G7+H7)/E7</f>
        <v>9.5238095238095233E-2</v>
      </c>
      <c r="L7" s="22">
        <f>(G7+H7+I7)/E7</f>
        <v>0.33333333333333331</v>
      </c>
      <c r="M7" s="23">
        <f>J7/E7</f>
        <v>0.66666666666666663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102" t="s">
        <v>7</v>
      </c>
      <c r="B8" s="103"/>
      <c r="C8" s="103"/>
      <c r="D8" s="103"/>
      <c r="E8" s="104" t="s">
        <v>8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</row>
    <row r="9" spans="1:29" ht="15.75" x14ac:dyDescent="0.25">
      <c r="A9" s="102"/>
      <c r="B9" s="103"/>
      <c r="C9" s="103"/>
      <c r="D9" s="103"/>
      <c r="E9" s="40">
        <f>Поэлементный!D9</f>
        <v>1</v>
      </c>
      <c r="F9" s="40">
        <f>Поэлементный!E9</f>
        <v>2</v>
      </c>
      <c r="G9" s="40">
        <f>Поэлементный!F9</f>
        <v>3</v>
      </c>
      <c r="H9" s="40">
        <f>Поэлементный!G9</f>
        <v>4</v>
      </c>
      <c r="I9" s="40">
        <f>Поэлементный!H9</f>
        <v>5</v>
      </c>
      <c r="J9" s="40">
        <f>Поэлементный!I9</f>
        <v>6</v>
      </c>
      <c r="K9" s="40">
        <f>Поэлементный!J9</f>
        <v>7</v>
      </c>
      <c r="L9" s="40">
        <f>Поэлементный!K9</f>
        <v>8</v>
      </c>
      <c r="M9" s="40">
        <f>Поэлементный!L9</f>
        <v>9</v>
      </c>
      <c r="N9" s="40">
        <f>Поэлементный!M9</f>
        <v>10</v>
      </c>
      <c r="O9" s="40">
        <f>Поэлементный!N9</f>
        <v>11</v>
      </c>
      <c r="P9" s="40">
        <f>Поэлементный!O9</f>
        <v>12</v>
      </c>
      <c r="Q9" s="40">
        <f>Поэлементный!P9</f>
        <v>13</v>
      </c>
      <c r="R9" s="40">
        <f>Поэлементный!Q9</f>
        <v>14</v>
      </c>
      <c r="S9" s="40">
        <f>Поэлементный!R9</f>
        <v>15</v>
      </c>
      <c r="T9" s="40">
        <f>Поэлементный!S9</f>
        <v>16</v>
      </c>
      <c r="U9" s="40">
        <f>Поэлементный!T9</f>
        <v>17</v>
      </c>
      <c r="V9" s="40">
        <f>Поэлементный!U9</f>
        <v>18</v>
      </c>
      <c r="W9" s="40">
        <f>Поэлементный!V9</f>
        <v>19</v>
      </c>
      <c r="X9" s="40">
        <v>20</v>
      </c>
      <c r="Y9" s="43">
        <v>21</v>
      </c>
      <c r="Z9" s="43">
        <v>22</v>
      </c>
      <c r="AA9" s="40">
        <v>23</v>
      </c>
      <c r="AB9" s="40">
        <v>24</v>
      </c>
      <c r="AC9" s="40">
        <v>25</v>
      </c>
    </row>
    <row r="10" spans="1:29" ht="15.75" x14ac:dyDescent="0.25">
      <c r="A10" s="96" t="str">
        <f>A7</f>
        <v>7В</v>
      </c>
      <c r="B10" s="97"/>
      <c r="C10" s="97"/>
      <c r="D10" s="98"/>
      <c r="E10" s="21">
        <f>Поэлементный!D31</f>
        <v>15</v>
      </c>
      <c r="F10" s="21">
        <f>Поэлементный!E31</f>
        <v>15</v>
      </c>
      <c r="G10" s="21">
        <f>Поэлементный!F31</f>
        <v>19</v>
      </c>
      <c r="H10" s="21">
        <f>Поэлементный!G31</f>
        <v>18</v>
      </c>
      <c r="I10" s="21">
        <f>Поэлементный!H31</f>
        <v>7</v>
      </c>
      <c r="J10" s="21">
        <f>Поэлементный!I31</f>
        <v>9</v>
      </c>
      <c r="K10" s="21">
        <f>Поэлементный!J31</f>
        <v>13</v>
      </c>
      <c r="L10" s="21">
        <f>Поэлементный!K31</f>
        <v>12</v>
      </c>
      <c r="M10" s="21">
        <f>Поэлементный!L31</f>
        <v>12</v>
      </c>
      <c r="N10" s="21">
        <f>Поэлементный!M31</f>
        <v>19</v>
      </c>
      <c r="O10" s="21">
        <f>Поэлементный!N31</f>
        <v>12</v>
      </c>
      <c r="P10" s="21">
        <f>Поэлементный!O31</f>
        <v>11</v>
      </c>
      <c r="Q10" s="21">
        <f>Поэлементный!P31</f>
        <v>14</v>
      </c>
      <c r="R10" s="21">
        <f>Поэлементный!Q31</f>
        <v>4</v>
      </c>
      <c r="S10" s="21">
        <f>Поэлементный!R31</f>
        <v>7</v>
      </c>
      <c r="T10" s="21">
        <f>Поэлементный!S31</f>
        <v>3</v>
      </c>
      <c r="U10" s="21">
        <f>Поэлементный!T31</f>
        <v>13</v>
      </c>
      <c r="V10" s="21">
        <f>Поэлементный!U31</f>
        <v>10</v>
      </c>
      <c r="W10" s="21">
        <f>Поэлементный!V31</f>
        <v>17</v>
      </c>
      <c r="X10" s="21">
        <f>Поэлементный!AB31</f>
        <v>8</v>
      </c>
      <c r="Y10" s="25">
        <v>4</v>
      </c>
      <c r="Z10" s="25">
        <v>3</v>
      </c>
      <c r="AA10" s="25">
        <v>1</v>
      </c>
      <c r="AB10" s="25">
        <v>12</v>
      </c>
      <c r="AC10" s="25">
        <v>8</v>
      </c>
    </row>
    <row r="11" spans="1:29" x14ac:dyDescent="0.25">
      <c r="A11" s="99"/>
      <c r="B11" s="100"/>
      <c r="C11" s="100"/>
      <c r="D11" s="101"/>
      <c r="E11" s="26">
        <v>0.68</v>
      </c>
      <c r="F11" s="26">
        <v>0.68</v>
      </c>
      <c r="G11" s="26">
        <v>0.6</v>
      </c>
      <c r="H11" s="26">
        <v>0.85</v>
      </c>
      <c r="I11" s="26">
        <v>0.33</v>
      </c>
      <c r="J11" s="26">
        <v>0.42</v>
      </c>
      <c r="K11" s="26">
        <v>0.61</v>
      </c>
      <c r="L11" s="26">
        <v>0.56999999999999995</v>
      </c>
      <c r="M11" s="26">
        <v>0.56999999999999995</v>
      </c>
      <c r="N11" s="26">
        <v>0.9</v>
      </c>
      <c r="O11" s="26">
        <v>0.56999999999999995</v>
      </c>
      <c r="P11" s="26">
        <v>0.52</v>
      </c>
      <c r="Q11" s="26">
        <v>0.66</v>
      </c>
      <c r="R11" s="26">
        <v>0.19</v>
      </c>
      <c r="S11" s="26">
        <v>0.33</v>
      </c>
      <c r="T11" s="26">
        <v>0.14000000000000001</v>
      </c>
      <c r="U11" s="26">
        <v>0.47</v>
      </c>
      <c r="V11" s="26">
        <v>0.47</v>
      </c>
      <c r="W11" s="26">
        <v>0.8</v>
      </c>
      <c r="X11" s="26">
        <v>0.38</v>
      </c>
      <c r="Y11" s="26">
        <v>0.19</v>
      </c>
      <c r="Z11" s="26">
        <v>0.14000000000000001</v>
      </c>
      <c r="AA11" s="26">
        <v>4.0000000000000001E-3</v>
      </c>
      <c r="AB11" s="26">
        <v>0.56999999999999995</v>
      </c>
      <c r="AC11" s="26">
        <v>0.38</v>
      </c>
    </row>
    <row r="12" spans="1:29" ht="15.75" x14ac:dyDescent="0.25">
      <c r="A12" s="109" t="s">
        <v>25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</row>
    <row r="13" spans="1:29" ht="19.899999999999999" customHeight="1" x14ac:dyDescent="0.25">
      <c r="A13" s="112" t="s">
        <v>9</v>
      </c>
      <c r="B13" s="75"/>
      <c r="C13" s="75"/>
      <c r="D13" s="113"/>
      <c r="E13" s="114" t="s">
        <v>23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9" ht="19.899999999999999" customHeight="1" x14ac:dyDescent="0.25">
      <c r="A14" s="107">
        <v>1</v>
      </c>
      <c r="B14" s="107"/>
      <c r="C14" s="107"/>
      <c r="D14" s="10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spans="1:29" ht="19.899999999999999" customHeight="1" x14ac:dyDescent="0.25">
      <c r="A15" s="115">
        <v>2</v>
      </c>
      <c r="B15" s="115"/>
      <c r="C15" s="115"/>
      <c r="D15" s="115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spans="1:29" ht="19.899999999999999" customHeight="1" x14ac:dyDescent="0.25">
      <c r="A16" s="115">
        <v>3</v>
      </c>
      <c r="B16" s="115"/>
      <c r="C16" s="115"/>
      <c r="D16" s="115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4" ht="19.899999999999999" customHeight="1" x14ac:dyDescent="0.25">
      <c r="A17" s="115">
        <v>4</v>
      </c>
      <c r="B17" s="115"/>
      <c r="C17" s="115"/>
      <c r="D17" s="115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9.899999999999999" customHeight="1" x14ac:dyDescent="0.25">
      <c r="A18" s="115">
        <v>5</v>
      </c>
      <c r="B18" s="115"/>
      <c r="C18" s="115"/>
      <c r="D18" s="115"/>
      <c r="E18" s="108" t="s">
        <v>45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19.899999999999999" customHeight="1" x14ac:dyDescent="0.25">
      <c r="A19" s="115">
        <v>6</v>
      </c>
      <c r="B19" s="115"/>
      <c r="C19" s="115"/>
      <c r="D19" s="115"/>
      <c r="E19" s="108" t="s">
        <v>46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spans="1:24" ht="19.899999999999999" customHeight="1" x14ac:dyDescent="0.25">
      <c r="A20" s="115">
        <v>7</v>
      </c>
      <c r="B20" s="115"/>
      <c r="C20" s="115"/>
      <c r="D20" s="115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1:24" ht="19.899999999999999" customHeight="1" x14ac:dyDescent="0.25">
      <c r="A21" s="115">
        <v>8</v>
      </c>
      <c r="B21" s="115"/>
      <c r="C21" s="115"/>
      <c r="D21" s="115"/>
      <c r="E21" s="108" t="s">
        <v>51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2" spans="1:24" ht="19.899999999999999" customHeight="1" x14ac:dyDescent="0.25">
      <c r="A22" s="115">
        <v>9</v>
      </c>
      <c r="B22" s="115"/>
      <c r="C22" s="115"/>
      <c r="D22" s="115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1:24" ht="19.899999999999999" customHeight="1" x14ac:dyDescent="0.25">
      <c r="A23" s="115">
        <v>10</v>
      </c>
      <c r="B23" s="115"/>
      <c r="C23" s="115"/>
      <c r="D23" s="115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</row>
    <row r="24" spans="1:24" ht="19.899999999999999" customHeight="1" x14ac:dyDescent="0.25">
      <c r="A24" s="115">
        <v>11</v>
      </c>
      <c r="B24" s="115"/>
      <c r="C24" s="115"/>
      <c r="D24" s="115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</row>
    <row r="25" spans="1:24" ht="19.899999999999999" customHeight="1" x14ac:dyDescent="0.25">
      <c r="A25" s="115">
        <v>12</v>
      </c>
      <c r="B25" s="115"/>
      <c r="C25" s="115"/>
      <c r="D25" s="115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</row>
    <row r="26" spans="1:24" ht="19.899999999999999" customHeight="1" x14ac:dyDescent="0.25">
      <c r="A26" s="115">
        <v>13</v>
      </c>
      <c r="B26" s="115"/>
      <c r="C26" s="115"/>
      <c r="D26" s="115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</row>
    <row r="27" spans="1:24" ht="19.899999999999999" customHeight="1" x14ac:dyDescent="0.25">
      <c r="A27" s="115">
        <v>14</v>
      </c>
      <c r="B27" s="115"/>
      <c r="C27" s="115"/>
      <c r="D27" s="115"/>
      <c r="E27" s="108" t="s">
        <v>52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</row>
    <row r="28" spans="1:24" ht="19.899999999999999" customHeight="1" x14ac:dyDescent="0.25">
      <c r="A28" s="115">
        <v>15</v>
      </c>
      <c r="B28" s="115"/>
      <c r="C28" s="115"/>
      <c r="D28" s="115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</row>
    <row r="29" spans="1:24" ht="19.899999999999999" customHeight="1" x14ac:dyDescent="0.25">
      <c r="A29" s="115">
        <v>16</v>
      </c>
      <c r="B29" s="115"/>
      <c r="C29" s="115"/>
      <c r="D29" s="115"/>
      <c r="E29" s="108" t="s">
        <v>53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</row>
    <row r="30" spans="1:24" ht="19.899999999999999" customHeight="1" x14ac:dyDescent="0.25">
      <c r="A30" s="115">
        <v>17</v>
      </c>
      <c r="B30" s="115"/>
      <c r="C30" s="115"/>
      <c r="D30" s="115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</row>
    <row r="31" spans="1:24" ht="19.899999999999999" customHeight="1" x14ac:dyDescent="0.25">
      <c r="A31" s="115">
        <v>18</v>
      </c>
      <c r="B31" s="115"/>
      <c r="C31" s="115"/>
      <c r="D31" s="115"/>
      <c r="E31" s="108" t="s">
        <v>54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</row>
    <row r="32" spans="1:24" ht="19.899999999999999" customHeight="1" x14ac:dyDescent="0.25">
      <c r="A32" s="115">
        <v>19</v>
      </c>
      <c r="B32" s="115"/>
      <c r="C32" s="115"/>
      <c r="D32" s="115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</row>
    <row r="33" spans="1:24" ht="19.899999999999999" customHeight="1" x14ac:dyDescent="0.25">
      <c r="A33" s="115">
        <v>20</v>
      </c>
      <c r="B33" s="115"/>
      <c r="C33" s="115"/>
      <c r="D33" s="115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spans="1:24" x14ac:dyDescent="0.25">
      <c r="B34">
        <v>21</v>
      </c>
    </row>
    <row r="35" spans="1:24" x14ac:dyDescent="0.25">
      <c r="B35">
        <v>22</v>
      </c>
      <c r="E35" t="s">
        <v>47</v>
      </c>
    </row>
    <row r="36" spans="1:24" x14ac:dyDescent="0.25">
      <c r="B36">
        <v>23</v>
      </c>
      <c r="E36" t="s">
        <v>48</v>
      </c>
    </row>
    <row r="37" spans="1:24" x14ac:dyDescent="0.25">
      <c r="B37">
        <v>24</v>
      </c>
    </row>
    <row r="38" spans="1:24" x14ac:dyDescent="0.25">
      <c r="B38">
        <v>25</v>
      </c>
      <c r="E38" t="s">
        <v>49</v>
      </c>
    </row>
  </sheetData>
  <mergeCells count="60">
    <mergeCell ref="A27:D27"/>
    <mergeCell ref="E27:X27"/>
    <mergeCell ref="A25:D25"/>
    <mergeCell ref="E25:X25"/>
    <mergeCell ref="A26:D26"/>
    <mergeCell ref="E26:X26"/>
    <mergeCell ref="A31:D31"/>
    <mergeCell ref="E31:X31"/>
    <mergeCell ref="A32:D32"/>
    <mergeCell ref="E32:X32"/>
    <mergeCell ref="A33:D33"/>
    <mergeCell ref="E33:X33"/>
    <mergeCell ref="A28:D28"/>
    <mergeCell ref="E28:X28"/>
    <mergeCell ref="A29:D29"/>
    <mergeCell ref="E29:X29"/>
    <mergeCell ref="A30:D30"/>
    <mergeCell ref="E30:X30"/>
    <mergeCell ref="A24:D24"/>
    <mergeCell ref="E24:X24"/>
    <mergeCell ref="A22:D22"/>
    <mergeCell ref="E22:X22"/>
    <mergeCell ref="A23:D23"/>
    <mergeCell ref="E23:X23"/>
    <mergeCell ref="A20:D20"/>
    <mergeCell ref="E20:X20"/>
    <mergeCell ref="A21:D21"/>
    <mergeCell ref="E21:X21"/>
    <mergeCell ref="A18:D18"/>
    <mergeCell ref="E18:X18"/>
    <mergeCell ref="A19:D19"/>
    <mergeCell ref="E19:X19"/>
    <mergeCell ref="A17:D17"/>
    <mergeCell ref="E17:X17"/>
    <mergeCell ref="A15:D15"/>
    <mergeCell ref="E15:X15"/>
    <mergeCell ref="A16:D16"/>
    <mergeCell ref="E16:X16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10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="85" zoomScaleNormal="85" workbookViewId="0">
      <selection activeCell="G2" sqref="G2"/>
    </sheetView>
  </sheetViews>
  <sheetFormatPr defaultRowHeight="15" x14ac:dyDescent="0.25"/>
  <cols>
    <col min="6" max="18" width="9.140625" customWidth="1"/>
    <col min="19" max="22" width="9.140625" hidden="1" customWidth="1"/>
  </cols>
  <sheetData>
    <row r="1" spans="1:22" ht="21" thickBot="1" x14ac:dyDescent="0.35">
      <c r="A1" s="118" t="str">
        <f>Анализ!A2</f>
        <v xml:space="preserve">Анализ ВПР в рамках класса  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  <c r="P1" s="120"/>
      <c r="Q1" s="120"/>
      <c r="R1" s="120"/>
    </row>
    <row r="2" spans="1:22" ht="15.75" x14ac:dyDescent="0.25">
      <c r="A2" s="121" t="s">
        <v>41</v>
      </c>
      <c r="B2" s="122"/>
      <c r="C2" s="122"/>
      <c r="D2" s="122"/>
      <c r="E2" s="122"/>
      <c r="F2" s="123"/>
      <c r="H2" t="s">
        <v>24</v>
      </c>
      <c r="I2" s="73" t="s">
        <v>42</v>
      </c>
      <c r="J2" s="73"/>
      <c r="K2" s="133"/>
      <c r="L2" s="134"/>
      <c r="M2" s="134"/>
      <c r="N2" s="135"/>
      <c r="O2" s="83" t="str">
        <f>Анализ!O3</f>
        <v>учебный год</v>
      </c>
      <c r="P2" s="83"/>
      <c r="Q2" s="83"/>
      <c r="R2" s="83"/>
    </row>
    <row r="3" spans="1:22" ht="16.5" thickBot="1" x14ac:dyDescent="0.3">
      <c r="A3" s="82" t="s">
        <v>1</v>
      </c>
      <c r="B3" s="83"/>
      <c r="C3" s="83"/>
      <c r="D3" s="83"/>
      <c r="E3" s="83"/>
      <c r="F3" s="83"/>
      <c r="G3" s="127" t="s">
        <v>50</v>
      </c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22" ht="15.75" x14ac:dyDescent="0.25">
      <c r="A4" s="124" t="s">
        <v>10</v>
      </c>
      <c r="B4" s="125"/>
      <c r="C4" s="125"/>
      <c r="D4" s="125"/>
      <c r="E4" s="125"/>
      <c r="F4" s="125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22" x14ac:dyDescent="0.25">
      <c r="A5" s="130" t="s">
        <v>43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2"/>
    </row>
    <row r="6" spans="1:22" x14ac:dyDescent="0.25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1:22" x14ac:dyDescent="0.25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</row>
    <row r="8" spans="1:22" x14ac:dyDescent="0.25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</row>
    <row r="9" spans="1:22" ht="15.75" x14ac:dyDescent="0.25">
      <c r="A9" s="128" t="s">
        <v>11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9"/>
    </row>
    <row r="10" spans="1:22" ht="15.75" thickBot="1" x14ac:dyDescent="0.3">
      <c r="A10" s="136">
        <v>70071</v>
      </c>
      <c r="B10" s="137">
        <v>70071</v>
      </c>
      <c r="C10" s="137">
        <v>70071</v>
      </c>
      <c r="D10" s="137">
        <v>70071</v>
      </c>
      <c r="E10" s="137">
        <v>70071</v>
      </c>
      <c r="F10" s="137">
        <v>70071</v>
      </c>
      <c r="G10" s="137">
        <v>70071</v>
      </c>
      <c r="H10" s="137">
        <v>70071</v>
      </c>
      <c r="I10" s="137">
        <v>70071</v>
      </c>
      <c r="J10" s="137">
        <v>70071</v>
      </c>
      <c r="K10" s="137">
        <v>70071</v>
      </c>
      <c r="L10" s="137">
        <v>70071</v>
      </c>
      <c r="M10" s="137">
        <v>70071</v>
      </c>
      <c r="N10" s="137">
        <v>70071</v>
      </c>
      <c r="O10" s="137">
        <v>70071</v>
      </c>
      <c r="P10" s="137">
        <v>70071</v>
      </c>
      <c r="Q10" s="137">
        <v>70071</v>
      </c>
      <c r="R10" s="138">
        <v>70071</v>
      </c>
      <c r="S10">
        <v>70071</v>
      </c>
      <c r="T10">
        <v>70071</v>
      </c>
      <c r="U10">
        <v>70071</v>
      </c>
      <c r="V10">
        <v>70071</v>
      </c>
    </row>
    <row r="11" spans="1:22" ht="15.75" thickBot="1" x14ac:dyDescent="0.3">
      <c r="A11" s="139">
        <v>70079</v>
      </c>
      <c r="B11" s="140">
        <v>70079</v>
      </c>
      <c r="C11" s="140">
        <v>70079</v>
      </c>
      <c r="D11" s="140">
        <v>70079</v>
      </c>
      <c r="E11" s="140">
        <v>70079</v>
      </c>
      <c r="F11" s="140">
        <v>70079</v>
      </c>
      <c r="G11" s="140">
        <v>70079</v>
      </c>
      <c r="H11" s="140">
        <v>70079</v>
      </c>
      <c r="I11" s="140">
        <v>70079</v>
      </c>
      <c r="J11" s="140">
        <v>70079</v>
      </c>
      <c r="K11" s="140">
        <v>70079</v>
      </c>
      <c r="L11" s="140">
        <v>70079</v>
      </c>
      <c r="M11" s="140">
        <v>70079</v>
      </c>
      <c r="N11" s="140">
        <v>70079</v>
      </c>
      <c r="O11" s="140">
        <v>70079</v>
      </c>
      <c r="P11" s="140">
        <v>70079</v>
      </c>
      <c r="Q11" s="140">
        <v>70079</v>
      </c>
      <c r="R11" s="141">
        <v>70079</v>
      </c>
      <c r="S11">
        <v>70079</v>
      </c>
      <c r="T11">
        <v>70079</v>
      </c>
      <c r="U11">
        <v>70079</v>
      </c>
      <c r="V11">
        <v>70079</v>
      </c>
    </row>
    <row r="12" spans="1:22" ht="15.75" thickBot="1" x14ac:dyDescent="0.3">
      <c r="A12" s="139">
        <v>70056</v>
      </c>
      <c r="B12" s="140">
        <v>70056</v>
      </c>
      <c r="C12" s="140">
        <v>70056</v>
      </c>
      <c r="D12" s="140">
        <v>70056</v>
      </c>
      <c r="E12" s="140">
        <v>70056</v>
      </c>
      <c r="F12" s="140">
        <v>70056</v>
      </c>
      <c r="G12" s="140">
        <v>70056</v>
      </c>
      <c r="H12" s="140">
        <v>70056</v>
      </c>
      <c r="I12" s="140">
        <v>70056</v>
      </c>
      <c r="J12" s="140">
        <v>70056</v>
      </c>
      <c r="K12" s="140">
        <v>70056</v>
      </c>
      <c r="L12" s="140">
        <v>70056</v>
      </c>
      <c r="M12" s="140">
        <v>70056</v>
      </c>
      <c r="N12" s="140">
        <v>70056</v>
      </c>
      <c r="O12" s="140">
        <v>70056</v>
      </c>
      <c r="P12" s="140">
        <v>70056</v>
      </c>
      <c r="Q12" s="140">
        <v>70056</v>
      </c>
      <c r="R12" s="141">
        <v>70056</v>
      </c>
      <c r="S12">
        <v>70056</v>
      </c>
      <c r="T12">
        <v>70056</v>
      </c>
      <c r="U12">
        <v>70056</v>
      </c>
      <c r="V12">
        <v>70056</v>
      </c>
    </row>
    <row r="13" spans="1:22" ht="15.75" thickBot="1" x14ac:dyDescent="0.3">
      <c r="A13" s="139">
        <v>70057</v>
      </c>
      <c r="B13" s="140">
        <v>70057</v>
      </c>
      <c r="C13" s="140">
        <v>70057</v>
      </c>
      <c r="D13" s="140">
        <v>70057</v>
      </c>
      <c r="E13" s="140">
        <v>70057</v>
      </c>
      <c r="F13" s="140">
        <v>70057</v>
      </c>
      <c r="G13" s="140">
        <v>70057</v>
      </c>
      <c r="H13" s="140">
        <v>70057</v>
      </c>
      <c r="I13" s="140">
        <v>70057</v>
      </c>
      <c r="J13" s="140">
        <v>70057</v>
      </c>
      <c r="K13" s="140">
        <v>70057</v>
      </c>
      <c r="L13" s="140">
        <v>70057</v>
      </c>
      <c r="M13" s="140">
        <v>70057</v>
      </c>
      <c r="N13" s="140">
        <v>70057</v>
      </c>
      <c r="O13" s="140">
        <v>70057</v>
      </c>
      <c r="P13" s="140">
        <v>70057</v>
      </c>
      <c r="Q13" s="140">
        <v>70057</v>
      </c>
      <c r="R13" s="141">
        <v>70057</v>
      </c>
      <c r="S13">
        <v>70057</v>
      </c>
      <c r="T13">
        <v>70057</v>
      </c>
      <c r="U13">
        <v>70057</v>
      </c>
      <c r="V13">
        <v>70057</v>
      </c>
    </row>
    <row r="14" spans="1:22" ht="15.75" thickBot="1" x14ac:dyDescent="0.3">
      <c r="A14" s="139">
        <v>70058</v>
      </c>
      <c r="B14" s="140">
        <v>70058</v>
      </c>
      <c r="C14" s="140">
        <v>70058</v>
      </c>
      <c r="D14" s="140">
        <v>70058</v>
      </c>
      <c r="E14" s="140">
        <v>70058</v>
      </c>
      <c r="F14" s="140">
        <v>70058</v>
      </c>
      <c r="G14" s="140">
        <v>70058</v>
      </c>
      <c r="H14" s="140">
        <v>70058</v>
      </c>
      <c r="I14" s="140">
        <v>70058</v>
      </c>
      <c r="J14" s="140">
        <v>70058</v>
      </c>
      <c r="K14" s="140">
        <v>70058</v>
      </c>
      <c r="L14" s="140">
        <v>70058</v>
      </c>
      <c r="M14" s="140">
        <v>70058</v>
      </c>
      <c r="N14" s="140">
        <v>70058</v>
      </c>
      <c r="O14" s="140">
        <v>70058</v>
      </c>
      <c r="P14" s="140">
        <v>70058</v>
      </c>
      <c r="Q14" s="140">
        <v>70058</v>
      </c>
      <c r="R14" s="141">
        <v>70058</v>
      </c>
      <c r="S14">
        <v>70058</v>
      </c>
      <c r="T14">
        <v>70058</v>
      </c>
      <c r="U14">
        <v>70058</v>
      </c>
      <c r="V14">
        <v>70058</v>
      </c>
    </row>
    <row r="15" spans="1:22" ht="15.75" thickBot="1" x14ac:dyDescent="0.3">
      <c r="A15" s="139">
        <v>70061</v>
      </c>
      <c r="B15" s="140">
        <v>70061</v>
      </c>
      <c r="C15" s="140">
        <v>70061</v>
      </c>
      <c r="D15" s="140">
        <v>70061</v>
      </c>
      <c r="E15" s="140">
        <v>70061</v>
      </c>
      <c r="F15" s="140">
        <v>70061</v>
      </c>
      <c r="G15" s="140">
        <v>70061</v>
      </c>
      <c r="H15" s="140">
        <v>70061</v>
      </c>
      <c r="I15" s="140">
        <v>70061</v>
      </c>
      <c r="J15" s="140">
        <v>70061</v>
      </c>
      <c r="K15" s="140">
        <v>70061</v>
      </c>
      <c r="L15" s="140">
        <v>70061</v>
      </c>
      <c r="M15" s="140">
        <v>70061</v>
      </c>
      <c r="N15" s="140">
        <v>70061</v>
      </c>
      <c r="O15" s="140">
        <v>70061</v>
      </c>
      <c r="P15" s="140">
        <v>70061</v>
      </c>
      <c r="Q15" s="140">
        <v>70061</v>
      </c>
      <c r="R15" s="141">
        <v>70061</v>
      </c>
      <c r="S15">
        <v>70061</v>
      </c>
      <c r="T15">
        <v>70061</v>
      </c>
      <c r="U15">
        <v>70061</v>
      </c>
      <c r="V15">
        <v>70061</v>
      </c>
    </row>
    <row r="16" spans="1:22" ht="15.75" thickBot="1" x14ac:dyDescent="0.3">
      <c r="A16" s="139">
        <v>70064</v>
      </c>
      <c r="B16" s="140">
        <v>70064</v>
      </c>
      <c r="C16" s="140">
        <v>70064</v>
      </c>
      <c r="D16" s="140">
        <v>70064</v>
      </c>
      <c r="E16" s="140">
        <v>70064</v>
      </c>
      <c r="F16" s="140">
        <v>70064</v>
      </c>
      <c r="G16" s="140">
        <v>70064</v>
      </c>
      <c r="H16" s="140">
        <v>70064</v>
      </c>
      <c r="I16" s="140">
        <v>70064</v>
      </c>
      <c r="J16" s="140">
        <v>70064</v>
      </c>
      <c r="K16" s="140">
        <v>70064</v>
      </c>
      <c r="L16" s="140">
        <v>70064</v>
      </c>
      <c r="M16" s="140">
        <v>70064</v>
      </c>
      <c r="N16" s="140">
        <v>70064</v>
      </c>
      <c r="O16" s="140">
        <v>70064</v>
      </c>
      <c r="P16" s="140">
        <v>70064</v>
      </c>
      <c r="Q16" s="140">
        <v>70064</v>
      </c>
      <c r="R16" s="141">
        <v>70064</v>
      </c>
      <c r="S16">
        <v>70064</v>
      </c>
      <c r="T16">
        <v>70064</v>
      </c>
      <c r="U16">
        <v>70064</v>
      </c>
      <c r="V16">
        <v>70064</v>
      </c>
    </row>
    <row r="17" spans="1:22" ht="15.75" thickBot="1" x14ac:dyDescent="0.3">
      <c r="A17" s="139">
        <v>70066</v>
      </c>
      <c r="B17" s="140">
        <v>70066</v>
      </c>
      <c r="C17" s="140">
        <v>70066</v>
      </c>
      <c r="D17" s="140">
        <v>70066</v>
      </c>
      <c r="E17" s="140">
        <v>70066</v>
      </c>
      <c r="F17" s="140">
        <v>70066</v>
      </c>
      <c r="G17" s="140">
        <v>70066</v>
      </c>
      <c r="H17" s="140">
        <v>70066</v>
      </c>
      <c r="I17" s="140">
        <v>70066</v>
      </c>
      <c r="J17" s="140">
        <v>70066</v>
      </c>
      <c r="K17" s="140">
        <v>70066</v>
      </c>
      <c r="L17" s="140">
        <v>70066</v>
      </c>
      <c r="M17" s="140">
        <v>70066</v>
      </c>
      <c r="N17" s="140">
        <v>70066</v>
      </c>
      <c r="O17" s="140">
        <v>70066</v>
      </c>
      <c r="P17" s="140">
        <v>70066</v>
      </c>
      <c r="Q17" s="140">
        <v>70066</v>
      </c>
      <c r="R17" s="141">
        <v>70066</v>
      </c>
      <c r="S17">
        <v>70066</v>
      </c>
      <c r="T17">
        <v>70066</v>
      </c>
      <c r="U17">
        <v>70066</v>
      </c>
      <c r="V17">
        <v>70066</v>
      </c>
    </row>
    <row r="18" spans="1:22" ht="15.75" thickBot="1" x14ac:dyDescent="0.3">
      <c r="A18" s="139">
        <v>70071</v>
      </c>
      <c r="B18" s="140">
        <v>70071</v>
      </c>
      <c r="C18" s="140">
        <v>70071</v>
      </c>
      <c r="D18" s="140">
        <v>70071</v>
      </c>
      <c r="E18" s="140">
        <v>70071</v>
      </c>
      <c r="F18" s="140">
        <v>70071</v>
      </c>
      <c r="G18" s="140">
        <v>70071</v>
      </c>
      <c r="H18" s="140">
        <v>70071</v>
      </c>
      <c r="I18" s="140">
        <v>70071</v>
      </c>
      <c r="J18" s="140">
        <v>70071</v>
      </c>
      <c r="K18" s="140">
        <v>70071</v>
      </c>
      <c r="L18" s="140">
        <v>70071</v>
      </c>
      <c r="M18" s="140">
        <v>70071</v>
      </c>
      <c r="N18" s="140">
        <v>70071</v>
      </c>
      <c r="O18" s="140">
        <v>70071</v>
      </c>
      <c r="P18" s="140">
        <v>70071</v>
      </c>
      <c r="Q18" s="140">
        <v>70071</v>
      </c>
      <c r="R18" s="141">
        <v>70071</v>
      </c>
      <c r="S18">
        <v>70071</v>
      </c>
      <c r="T18">
        <v>70071</v>
      </c>
      <c r="U18">
        <v>70071</v>
      </c>
      <c r="V18">
        <v>70071</v>
      </c>
    </row>
    <row r="19" spans="1:22" x14ac:dyDescent="0.25">
      <c r="A19" s="143" t="s">
        <v>55</v>
      </c>
      <c r="B19" s="144">
        <v>70075</v>
      </c>
      <c r="C19" s="144">
        <v>70075</v>
      </c>
      <c r="D19" s="144">
        <v>70075</v>
      </c>
      <c r="E19" s="144">
        <v>70075</v>
      </c>
      <c r="F19" s="144">
        <v>70075</v>
      </c>
      <c r="G19" s="144">
        <v>70075</v>
      </c>
      <c r="H19" s="144">
        <v>70075</v>
      </c>
      <c r="I19" s="144">
        <v>70075</v>
      </c>
      <c r="J19" s="144">
        <v>70075</v>
      </c>
      <c r="K19" s="144">
        <v>70075</v>
      </c>
      <c r="L19" s="144">
        <v>70075</v>
      </c>
      <c r="M19" s="144">
        <v>70075</v>
      </c>
      <c r="N19" s="144">
        <v>70075</v>
      </c>
      <c r="O19" s="144">
        <v>70075</v>
      </c>
      <c r="P19" s="144">
        <v>70075</v>
      </c>
      <c r="Q19" s="144">
        <v>70075</v>
      </c>
      <c r="R19" s="145">
        <v>70075</v>
      </c>
      <c r="S19">
        <v>70075</v>
      </c>
      <c r="T19">
        <v>70075</v>
      </c>
      <c r="U19">
        <v>70075</v>
      </c>
      <c r="V19">
        <v>70075</v>
      </c>
    </row>
    <row r="20" spans="1:22" ht="15.75" x14ac:dyDescent="0.25">
      <c r="A20" s="150"/>
      <c r="B20" s="151"/>
      <c r="C20" s="146"/>
      <c r="D20" s="146"/>
      <c r="E20" s="146"/>
      <c r="F20" s="146"/>
      <c r="G20" s="146"/>
      <c r="H20" s="146"/>
      <c r="I20" s="146"/>
      <c r="J20" s="147"/>
      <c r="K20" s="148"/>
      <c r="L20" s="149"/>
      <c r="M20" s="147"/>
      <c r="N20" s="147"/>
      <c r="O20" s="147"/>
      <c r="P20" s="147"/>
      <c r="Q20" s="147"/>
      <c r="R20" s="148"/>
      <c r="S20">
        <v>70077</v>
      </c>
      <c r="T20">
        <v>70077</v>
      </c>
      <c r="U20">
        <v>70077</v>
      </c>
      <c r="V20">
        <v>70077</v>
      </c>
    </row>
    <row r="21" spans="1:22" ht="15.75" x14ac:dyDescent="0.25">
      <c r="A21" s="142"/>
      <c r="B21" s="142"/>
      <c r="C21" s="108" t="s">
        <v>45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ht="15.75" x14ac:dyDescent="0.25">
      <c r="A22" s="142"/>
      <c r="B22" s="142"/>
      <c r="C22" s="108" t="s">
        <v>46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</row>
    <row r="23" spans="1:22" ht="10.5" customHeight="1" x14ac:dyDescent="0.25">
      <c r="A23" s="116"/>
      <c r="B23" s="117"/>
      <c r="C23" s="108" t="s">
        <v>51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</row>
    <row r="24" spans="1:22" x14ac:dyDescent="0.25">
      <c r="C24" s="108" t="s">
        <v>52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x14ac:dyDescent="0.25">
      <c r="C25" s="108" t="s">
        <v>53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</row>
    <row r="26" spans="1:22" x14ac:dyDescent="0.25">
      <c r="C26" s="108" t="s">
        <v>54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x14ac:dyDescent="0.25">
      <c r="C27" t="s">
        <v>47</v>
      </c>
    </row>
    <row r="28" spans="1:22" x14ac:dyDescent="0.25">
      <c r="C28" t="s">
        <v>48</v>
      </c>
    </row>
    <row r="29" spans="1:22" x14ac:dyDescent="0.25">
      <c r="C29" t="s">
        <v>49</v>
      </c>
    </row>
  </sheetData>
  <mergeCells count="36">
    <mergeCell ref="C26:V26"/>
    <mergeCell ref="C24:V24"/>
    <mergeCell ref="C25:V25"/>
    <mergeCell ref="A18:R18"/>
    <mergeCell ref="C21:V21"/>
    <mergeCell ref="C22:V22"/>
    <mergeCell ref="A10:R10"/>
    <mergeCell ref="A11:R11"/>
    <mergeCell ref="A12:R12"/>
    <mergeCell ref="A13:R13"/>
    <mergeCell ref="A19:R19"/>
    <mergeCell ref="C20:I20"/>
    <mergeCell ref="J20:K20"/>
    <mergeCell ref="L20:R20"/>
    <mergeCell ref="A20:B20"/>
    <mergeCell ref="A21:B21"/>
    <mergeCell ref="A22:B22"/>
    <mergeCell ref="A14:R14"/>
    <mergeCell ref="A15:R15"/>
    <mergeCell ref="A16:R16"/>
    <mergeCell ref="A17:R17"/>
    <mergeCell ref="A1:R1"/>
    <mergeCell ref="A2:F2"/>
    <mergeCell ref="A4:R4"/>
    <mergeCell ref="G3:R3"/>
    <mergeCell ref="A9:R9"/>
    <mergeCell ref="A6:R6"/>
    <mergeCell ref="A7:R7"/>
    <mergeCell ref="A8:R8"/>
    <mergeCell ref="I2:J2"/>
    <mergeCell ref="K2:N2"/>
    <mergeCell ref="O2:R2"/>
    <mergeCell ref="A3:F3"/>
    <mergeCell ref="A5:R5"/>
    <mergeCell ref="A23:B23"/>
    <mergeCell ref="C23:V23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workbookViewId="0">
      <selection activeCell="B7" sqref="B7:B18"/>
    </sheetView>
  </sheetViews>
  <sheetFormatPr defaultRowHeight="15" x14ac:dyDescent="0.25"/>
  <sheetData>
    <row r="1" spans="1:27" ht="18" x14ac:dyDescent="0.25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27" x14ac:dyDescent="0.25">
      <c r="A2" s="49"/>
    </row>
    <row r="3" spans="1:27" ht="18.75" x14ac:dyDescent="0.25">
      <c r="A3" s="154" t="s">
        <v>36</v>
      </c>
      <c r="B3" s="59"/>
      <c r="C3" s="155" t="s">
        <v>37</v>
      </c>
      <c r="D3" s="155"/>
      <c r="E3" s="155"/>
      <c r="F3" s="155"/>
      <c r="G3" s="155"/>
      <c r="H3" s="155"/>
      <c r="I3" s="155"/>
      <c r="J3" s="155"/>
      <c r="K3" s="155"/>
      <c r="L3" s="155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8.75" x14ac:dyDescent="0.3">
      <c r="A4" s="154"/>
      <c r="B4" s="59"/>
      <c r="C4" s="50">
        <v>1</v>
      </c>
      <c r="D4" s="50">
        <v>2</v>
      </c>
      <c r="E4" s="50">
        <v>3</v>
      </c>
      <c r="F4" s="50">
        <v>4</v>
      </c>
      <c r="G4" s="50">
        <v>5</v>
      </c>
      <c r="H4" s="50">
        <v>6</v>
      </c>
      <c r="I4" s="50">
        <v>7</v>
      </c>
      <c r="J4" s="50">
        <v>8</v>
      </c>
      <c r="K4" s="50">
        <v>9</v>
      </c>
      <c r="L4" s="50">
        <v>10</v>
      </c>
      <c r="M4" s="60">
        <v>11</v>
      </c>
      <c r="N4" s="60">
        <v>12</v>
      </c>
      <c r="O4" s="60">
        <v>13</v>
      </c>
      <c r="P4" s="60">
        <v>14</v>
      </c>
      <c r="Q4" s="60">
        <v>15</v>
      </c>
      <c r="R4" s="60">
        <v>16</v>
      </c>
      <c r="S4" s="60">
        <v>17</v>
      </c>
      <c r="T4" s="60">
        <v>18</v>
      </c>
      <c r="U4" s="60">
        <v>19</v>
      </c>
      <c r="V4" s="60">
        <v>20</v>
      </c>
      <c r="W4" s="60">
        <v>21</v>
      </c>
      <c r="X4" s="60">
        <v>22</v>
      </c>
      <c r="Y4" s="60">
        <v>23</v>
      </c>
      <c r="Z4" s="60">
        <v>24</v>
      </c>
      <c r="AA4" s="60">
        <v>25</v>
      </c>
    </row>
    <row r="5" spans="1:27" ht="18.75" x14ac:dyDescent="0.3">
      <c r="A5" s="154"/>
      <c r="B5" s="50" t="s">
        <v>38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x14ac:dyDescent="0.25">
      <c r="A6" s="154"/>
      <c r="B6" s="61" t="s">
        <v>39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ht="18.75" x14ac:dyDescent="0.25">
      <c r="A7" s="51">
        <v>1</v>
      </c>
      <c r="B7" s="46">
        <v>70071</v>
      </c>
      <c r="C7" s="55">
        <v>1</v>
      </c>
      <c r="D7" s="55">
        <v>1</v>
      </c>
      <c r="E7" s="55">
        <v>0</v>
      </c>
      <c r="F7" s="55">
        <v>1</v>
      </c>
      <c r="G7" s="55">
        <v>1</v>
      </c>
      <c r="H7" s="55">
        <v>1</v>
      </c>
      <c r="I7" s="55">
        <v>1</v>
      </c>
      <c r="J7" s="55">
        <v>1</v>
      </c>
      <c r="K7" s="55">
        <v>1</v>
      </c>
      <c r="L7" s="55">
        <v>1</v>
      </c>
      <c r="M7" s="55">
        <v>1</v>
      </c>
      <c r="N7" s="55">
        <v>1</v>
      </c>
      <c r="O7" s="55">
        <v>0</v>
      </c>
      <c r="P7" s="55">
        <v>0</v>
      </c>
      <c r="Q7" s="55">
        <v>0</v>
      </c>
      <c r="R7" s="55">
        <v>0</v>
      </c>
      <c r="S7" s="55">
        <v>1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</row>
    <row r="8" spans="1:27" ht="18.75" x14ac:dyDescent="0.25">
      <c r="A8" s="51">
        <v>2</v>
      </c>
      <c r="B8" s="46">
        <v>70079</v>
      </c>
      <c r="C8" s="55">
        <v>1</v>
      </c>
      <c r="D8" s="55">
        <v>0</v>
      </c>
      <c r="E8" s="55">
        <v>1</v>
      </c>
      <c r="F8" s="55">
        <v>1</v>
      </c>
      <c r="G8" s="55">
        <v>0</v>
      </c>
      <c r="H8" s="55">
        <v>0</v>
      </c>
      <c r="I8" s="55">
        <v>1</v>
      </c>
      <c r="J8" s="55">
        <v>1</v>
      </c>
      <c r="K8" s="55">
        <v>1</v>
      </c>
      <c r="L8" s="55">
        <v>1</v>
      </c>
      <c r="M8" s="55">
        <v>0</v>
      </c>
      <c r="N8" s="55">
        <v>1</v>
      </c>
      <c r="O8" s="55">
        <v>1</v>
      </c>
      <c r="P8" s="55">
        <v>0</v>
      </c>
      <c r="Q8" s="55">
        <v>0</v>
      </c>
      <c r="R8" s="55">
        <v>0</v>
      </c>
      <c r="S8" s="55">
        <v>1</v>
      </c>
      <c r="T8" s="55">
        <v>0</v>
      </c>
      <c r="U8" s="55">
        <v>1</v>
      </c>
      <c r="V8" s="55">
        <v>0</v>
      </c>
      <c r="W8" s="55">
        <v>0</v>
      </c>
      <c r="X8" s="55">
        <v>0</v>
      </c>
      <c r="Y8" s="55">
        <v>0</v>
      </c>
      <c r="Z8" s="55">
        <v>1</v>
      </c>
      <c r="AA8" s="55">
        <v>0</v>
      </c>
    </row>
    <row r="9" spans="1:27" ht="15.75" x14ac:dyDescent="0.25">
      <c r="A9">
        <v>3</v>
      </c>
      <c r="B9" s="46">
        <v>70056</v>
      </c>
      <c r="C9" s="55">
        <v>1</v>
      </c>
      <c r="D9" s="55">
        <v>0</v>
      </c>
      <c r="E9" s="55">
        <v>1</v>
      </c>
      <c r="F9" s="55">
        <v>1</v>
      </c>
      <c r="G9" s="55">
        <v>1</v>
      </c>
      <c r="H9" s="55">
        <v>1</v>
      </c>
      <c r="I9" s="55">
        <v>1</v>
      </c>
      <c r="J9" s="55">
        <v>1</v>
      </c>
      <c r="K9" s="55">
        <v>1</v>
      </c>
      <c r="L9" s="55">
        <v>1</v>
      </c>
      <c r="M9" s="55">
        <v>0</v>
      </c>
      <c r="N9" s="55">
        <v>0</v>
      </c>
      <c r="O9" s="55">
        <v>1</v>
      </c>
      <c r="P9" s="55">
        <v>0</v>
      </c>
      <c r="Q9" s="55">
        <v>0</v>
      </c>
      <c r="R9" s="55">
        <v>0</v>
      </c>
      <c r="S9" s="55">
        <v>0</v>
      </c>
      <c r="T9" s="55">
        <v>1</v>
      </c>
      <c r="U9" s="55">
        <v>1</v>
      </c>
      <c r="V9" s="55">
        <v>0</v>
      </c>
      <c r="W9" s="55">
        <v>0</v>
      </c>
      <c r="X9" s="55">
        <v>0</v>
      </c>
      <c r="Y9" s="55">
        <v>0</v>
      </c>
      <c r="Z9" s="55">
        <v>1</v>
      </c>
      <c r="AA9" s="55">
        <v>0</v>
      </c>
    </row>
    <row r="10" spans="1:27" ht="15.75" x14ac:dyDescent="0.25">
      <c r="A10">
        <v>4</v>
      </c>
      <c r="B10" s="46">
        <v>70057</v>
      </c>
      <c r="C10" s="55">
        <v>0</v>
      </c>
      <c r="D10" s="55">
        <v>1</v>
      </c>
      <c r="E10" s="55">
        <v>1</v>
      </c>
      <c r="F10" s="55">
        <v>1</v>
      </c>
      <c r="G10" s="55">
        <v>1</v>
      </c>
      <c r="H10" s="55">
        <v>1</v>
      </c>
      <c r="I10" s="55">
        <v>1</v>
      </c>
      <c r="J10" s="55">
        <v>1</v>
      </c>
      <c r="K10" s="55">
        <v>1</v>
      </c>
      <c r="L10" s="55">
        <v>1</v>
      </c>
      <c r="M10" s="55">
        <v>1</v>
      </c>
      <c r="N10" s="55">
        <v>1</v>
      </c>
      <c r="O10" s="55">
        <v>1</v>
      </c>
      <c r="P10" s="55">
        <v>1</v>
      </c>
      <c r="Q10" s="55">
        <v>1</v>
      </c>
      <c r="R10" s="55">
        <v>1</v>
      </c>
      <c r="S10" s="55">
        <v>1</v>
      </c>
      <c r="T10" s="55">
        <v>0</v>
      </c>
      <c r="U10" s="55">
        <v>1</v>
      </c>
      <c r="V10" s="55">
        <v>1</v>
      </c>
      <c r="W10" s="55">
        <v>1</v>
      </c>
      <c r="X10" s="55">
        <v>0</v>
      </c>
      <c r="Y10" s="55">
        <v>0</v>
      </c>
      <c r="Z10" s="55">
        <v>1</v>
      </c>
      <c r="AA10" s="55">
        <v>1</v>
      </c>
    </row>
    <row r="11" spans="1:27" ht="15.75" x14ac:dyDescent="0.25">
      <c r="A11">
        <v>5</v>
      </c>
      <c r="B11" s="46">
        <v>70058</v>
      </c>
      <c r="C11" s="55">
        <v>1</v>
      </c>
      <c r="D11" s="55">
        <v>0</v>
      </c>
      <c r="E11" s="55">
        <v>1</v>
      </c>
      <c r="F11" s="55">
        <v>1</v>
      </c>
      <c r="G11" s="55">
        <v>0</v>
      </c>
      <c r="H11" s="55">
        <v>1</v>
      </c>
      <c r="I11" s="55">
        <v>0</v>
      </c>
      <c r="J11" s="55">
        <v>0</v>
      </c>
      <c r="K11" s="55">
        <v>0</v>
      </c>
      <c r="L11" s="55">
        <v>1</v>
      </c>
      <c r="M11" s="55">
        <v>0</v>
      </c>
      <c r="N11" s="55">
        <v>0</v>
      </c>
      <c r="O11" s="55">
        <v>1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1</v>
      </c>
      <c r="V11" s="55">
        <v>0</v>
      </c>
      <c r="W11" s="55">
        <v>0</v>
      </c>
      <c r="X11" s="55">
        <v>0</v>
      </c>
      <c r="Y11" s="55">
        <v>0</v>
      </c>
      <c r="Z11" s="55">
        <v>1</v>
      </c>
      <c r="AA11" s="55">
        <v>1</v>
      </c>
    </row>
    <row r="12" spans="1:27" ht="15.75" x14ac:dyDescent="0.25">
      <c r="A12">
        <v>6</v>
      </c>
      <c r="B12" s="46">
        <v>70061</v>
      </c>
      <c r="C12" s="55">
        <v>1</v>
      </c>
      <c r="D12" s="55">
        <v>0</v>
      </c>
      <c r="E12" s="55">
        <v>1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1</v>
      </c>
      <c r="M12" s="55">
        <v>0</v>
      </c>
      <c r="N12" s="55">
        <v>1</v>
      </c>
      <c r="O12" s="55">
        <v>0</v>
      </c>
      <c r="P12" s="55">
        <v>0</v>
      </c>
      <c r="Q12" s="55">
        <v>0</v>
      </c>
      <c r="R12" s="55">
        <v>0</v>
      </c>
      <c r="S12" s="55">
        <v>1</v>
      </c>
      <c r="T12" s="55">
        <v>1</v>
      </c>
      <c r="U12" s="55">
        <v>1</v>
      </c>
      <c r="V12" s="55">
        <v>0</v>
      </c>
      <c r="W12" s="55">
        <v>0</v>
      </c>
      <c r="X12" s="55">
        <v>0</v>
      </c>
      <c r="Y12" s="55">
        <v>1</v>
      </c>
      <c r="Z12" s="55">
        <v>0</v>
      </c>
      <c r="AA12" s="55">
        <v>0</v>
      </c>
    </row>
    <row r="13" spans="1:27" ht="15.75" x14ac:dyDescent="0.25">
      <c r="A13">
        <v>7</v>
      </c>
      <c r="B13" s="46">
        <v>70064</v>
      </c>
      <c r="C13" s="55">
        <v>1</v>
      </c>
      <c r="D13" s="55">
        <v>0</v>
      </c>
      <c r="E13" s="55">
        <v>1</v>
      </c>
      <c r="F13" s="55">
        <v>1</v>
      </c>
      <c r="G13" s="55">
        <v>0</v>
      </c>
      <c r="H13" s="55">
        <v>0</v>
      </c>
      <c r="I13" s="55">
        <v>1</v>
      </c>
      <c r="J13" s="55">
        <v>1</v>
      </c>
      <c r="K13" s="55">
        <v>1</v>
      </c>
      <c r="L13" s="55">
        <v>1</v>
      </c>
      <c r="M13" s="55">
        <v>0</v>
      </c>
      <c r="N13" s="55">
        <v>0</v>
      </c>
      <c r="O13" s="55">
        <v>1</v>
      </c>
      <c r="P13" s="55">
        <v>0</v>
      </c>
      <c r="Q13" s="55">
        <v>0</v>
      </c>
      <c r="R13" s="55">
        <v>0</v>
      </c>
      <c r="S13" s="55">
        <v>0</v>
      </c>
      <c r="T13" s="55">
        <v>1</v>
      </c>
      <c r="U13" s="55">
        <v>1</v>
      </c>
      <c r="V13" s="55">
        <v>0</v>
      </c>
      <c r="W13" s="55">
        <v>0</v>
      </c>
      <c r="X13" s="55">
        <v>0</v>
      </c>
      <c r="Y13" s="55">
        <v>0</v>
      </c>
      <c r="Z13" s="55">
        <v>1</v>
      </c>
      <c r="AA13" s="55">
        <v>1</v>
      </c>
    </row>
    <row r="14" spans="1:27" ht="15.75" x14ac:dyDescent="0.25">
      <c r="A14">
        <v>8</v>
      </c>
      <c r="B14" s="46">
        <v>70066</v>
      </c>
      <c r="C14" s="55">
        <v>1</v>
      </c>
      <c r="D14" s="55">
        <v>1</v>
      </c>
      <c r="E14" s="55">
        <v>1</v>
      </c>
      <c r="F14" s="55">
        <v>1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1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1</v>
      </c>
      <c r="U14" s="55">
        <v>1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</row>
    <row r="15" spans="1:27" ht="15.75" x14ac:dyDescent="0.25">
      <c r="A15">
        <v>9</v>
      </c>
      <c r="B15" s="46">
        <v>70071</v>
      </c>
      <c r="C15" s="55">
        <v>1</v>
      </c>
      <c r="D15" s="55">
        <v>1</v>
      </c>
      <c r="E15" s="55">
        <v>0</v>
      </c>
      <c r="F15" s="55">
        <v>1</v>
      </c>
      <c r="G15" s="55">
        <v>1</v>
      </c>
      <c r="H15" s="55">
        <v>1</v>
      </c>
      <c r="I15" s="55">
        <v>1</v>
      </c>
      <c r="J15" s="55">
        <v>1</v>
      </c>
      <c r="K15" s="55">
        <v>1</v>
      </c>
      <c r="L15" s="55">
        <v>1</v>
      </c>
      <c r="M15" s="55">
        <v>1</v>
      </c>
      <c r="N15" s="55">
        <v>1</v>
      </c>
      <c r="O15" s="55">
        <v>0</v>
      </c>
      <c r="P15" s="55">
        <v>0</v>
      </c>
      <c r="Q15" s="55">
        <v>0</v>
      </c>
      <c r="R15" s="55">
        <v>0</v>
      </c>
      <c r="S15" s="55">
        <v>1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</row>
    <row r="16" spans="1:27" ht="15.75" x14ac:dyDescent="0.25">
      <c r="A16">
        <v>10</v>
      </c>
      <c r="B16" s="46">
        <v>70075</v>
      </c>
      <c r="C16" s="55">
        <v>0</v>
      </c>
      <c r="D16" s="55">
        <v>1</v>
      </c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0</v>
      </c>
      <c r="P16" s="55">
        <v>1</v>
      </c>
      <c r="Q16" s="55">
        <v>1</v>
      </c>
      <c r="R16" s="55">
        <v>0</v>
      </c>
      <c r="S16" s="55">
        <v>1</v>
      </c>
      <c r="T16" s="55">
        <v>0</v>
      </c>
      <c r="U16" s="55">
        <v>1</v>
      </c>
      <c r="V16" s="55">
        <v>1</v>
      </c>
      <c r="W16" s="55">
        <v>1</v>
      </c>
      <c r="X16" s="55">
        <v>0</v>
      </c>
      <c r="Y16" s="55">
        <v>0</v>
      </c>
      <c r="Z16" s="55">
        <v>1</v>
      </c>
      <c r="AA16" s="55">
        <v>1</v>
      </c>
    </row>
    <row r="17" spans="1:27" ht="15.75" x14ac:dyDescent="0.25">
      <c r="A17" s="49">
        <v>11</v>
      </c>
      <c r="B17" s="46">
        <v>70077</v>
      </c>
      <c r="C17" s="55">
        <v>0</v>
      </c>
      <c r="D17" s="55">
        <v>0</v>
      </c>
      <c r="E17" s="55">
        <v>1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1</v>
      </c>
      <c r="M17" s="55">
        <v>0</v>
      </c>
      <c r="N17" s="55">
        <v>1</v>
      </c>
      <c r="O17" s="55">
        <v>1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1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</row>
    <row r="18" spans="1:27" ht="15.75" x14ac:dyDescent="0.25">
      <c r="A18">
        <v>12</v>
      </c>
      <c r="B18" s="46">
        <v>70079</v>
      </c>
      <c r="C18" s="55">
        <v>1</v>
      </c>
      <c r="D18" s="55">
        <v>0</v>
      </c>
      <c r="E18" s="55">
        <v>1</v>
      </c>
      <c r="F18" s="55">
        <v>1</v>
      </c>
      <c r="G18" s="55">
        <v>0</v>
      </c>
      <c r="H18" s="55">
        <v>0</v>
      </c>
      <c r="I18" s="55">
        <v>1</v>
      </c>
      <c r="J18" s="55">
        <v>1</v>
      </c>
      <c r="K18" s="55">
        <v>1</v>
      </c>
      <c r="L18" s="55">
        <v>1</v>
      </c>
      <c r="M18" s="55">
        <v>0</v>
      </c>
      <c r="N18" s="55">
        <v>1</v>
      </c>
      <c r="O18" s="55">
        <v>1</v>
      </c>
      <c r="P18" s="55">
        <v>0</v>
      </c>
      <c r="Q18" s="55">
        <v>0</v>
      </c>
      <c r="R18" s="55">
        <v>0</v>
      </c>
      <c r="S18" s="55">
        <v>1</v>
      </c>
      <c r="T18" s="55">
        <v>0</v>
      </c>
      <c r="U18" s="55">
        <v>1</v>
      </c>
      <c r="V18" s="55">
        <v>0</v>
      </c>
      <c r="W18" s="55">
        <v>0</v>
      </c>
      <c r="X18" s="55">
        <v>0</v>
      </c>
      <c r="Y18" s="55">
        <v>0</v>
      </c>
      <c r="Z18" s="55">
        <v>1</v>
      </c>
      <c r="AA18" s="55">
        <v>0</v>
      </c>
    </row>
  </sheetData>
  <mergeCells count="13">
    <mergeCell ref="J5:J6"/>
    <mergeCell ref="K5:K6"/>
    <mergeCell ref="L5:L6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conditionalFormatting sqref="C7:AA7">
    <cfRule type="expression" dxfId="9" priority="10" stopIfTrue="1">
      <formula>AL10=0</formula>
    </cfRule>
  </conditionalFormatting>
  <conditionalFormatting sqref="C8:AA8">
    <cfRule type="expression" dxfId="8" priority="9" stopIfTrue="1">
      <formula>AL12=0</formula>
    </cfRule>
  </conditionalFormatting>
  <conditionalFormatting sqref="C9:AA11">
    <cfRule type="expression" dxfId="7" priority="8" stopIfTrue="1">
      <formula>AX9=0</formula>
    </cfRule>
  </conditionalFormatting>
  <conditionalFormatting sqref="C12:AA12">
    <cfRule type="expression" dxfId="6" priority="7" stopIfTrue="1">
      <formula>AX13=0</formula>
    </cfRule>
  </conditionalFormatting>
  <conditionalFormatting sqref="C13:AA13">
    <cfRule type="expression" dxfId="5" priority="6" stopIfTrue="1">
      <formula>AX15=0</formula>
    </cfRule>
  </conditionalFormatting>
  <conditionalFormatting sqref="C14:AA14">
    <cfRule type="expression" dxfId="4" priority="5" stopIfTrue="1">
      <formula>AX16=0</formula>
    </cfRule>
  </conditionalFormatting>
  <conditionalFormatting sqref="C15:AA15">
    <cfRule type="expression" dxfId="3" priority="4" stopIfTrue="1">
      <formula>AX18=0</formula>
    </cfRule>
  </conditionalFormatting>
  <conditionalFormatting sqref="C16:AA16">
    <cfRule type="expression" dxfId="2" priority="3" stopIfTrue="1">
      <formula>AX20=0</formula>
    </cfRule>
  </conditionalFormatting>
  <conditionalFormatting sqref="C17:AA17">
    <cfRule type="expression" dxfId="1" priority="2" stopIfTrue="1">
      <formula>AX21=0</formula>
    </cfRule>
  </conditionalFormatting>
  <conditionalFormatting sqref="C18:AA18">
    <cfRule type="expression" dxfId="0" priority="1" stopIfTrue="1">
      <formula>AX22=0</formula>
    </cfRule>
  </conditionalFormatting>
  <dataValidations count="1">
    <dataValidation type="list" allowBlank="1" showInputMessage="1" showErrorMessage="1" error="введите балл ученика - _x000a_результат проверки (X - нет работы)" sqref="C7:AA18">
      <formula1>CHOOSE(AX$8,ball1,ball2,ball3,ball4,ball5,ball6)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Пользователь Windows</cp:lastModifiedBy>
  <dcterms:created xsi:type="dcterms:W3CDTF">2020-11-25T18:48:25Z</dcterms:created>
  <dcterms:modified xsi:type="dcterms:W3CDTF">2020-12-23T21:52:25Z</dcterms:modified>
</cp:coreProperties>
</file>