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 activeTab="1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Анализ!$A$2:$AM$39</definedName>
  </definedNames>
  <calcPr calcId="145621"/>
</workbook>
</file>

<file path=xl/calcChain.xml><?xml version="1.0" encoding="utf-8"?>
<calcChain xmlns="http://schemas.openxmlformats.org/spreadsheetml/2006/main">
  <c r="V9" i="1" l="1"/>
  <c r="W9" i="1"/>
  <c r="K9" i="1"/>
  <c r="F9" i="1"/>
  <c r="C34" i="3" l="1"/>
  <c r="F10" i="1" s="1"/>
  <c r="F11" i="1" s="1"/>
  <c r="D34" i="3"/>
  <c r="G10" i="1" s="1"/>
  <c r="G11" i="1" s="1"/>
  <c r="E34" i="3"/>
  <c r="H10" i="1" s="1"/>
  <c r="H11" i="1" s="1"/>
  <c r="F34" i="3"/>
  <c r="I10" i="1" s="1"/>
  <c r="I11" i="1" s="1"/>
  <c r="G34" i="3"/>
  <c r="H34" i="3"/>
  <c r="K10" i="1" s="1"/>
  <c r="K11" i="1" s="1"/>
  <c r="I34" i="3"/>
  <c r="J34" i="3"/>
  <c r="M10" i="1" s="1"/>
  <c r="M11" i="1" s="1"/>
  <c r="K34" i="3"/>
  <c r="N10" i="1" s="1"/>
  <c r="N11" i="1" s="1"/>
  <c r="L34" i="3"/>
  <c r="M34" i="3"/>
  <c r="N34" i="3"/>
  <c r="O34" i="3"/>
  <c r="P34" i="3"/>
  <c r="S10" i="1" s="1"/>
  <c r="S11" i="1" s="1"/>
  <c r="Q34" i="3"/>
  <c r="T10" i="1" s="1"/>
  <c r="T11" i="1" s="1"/>
  <c r="R34" i="3"/>
  <c r="S34" i="3"/>
  <c r="T34" i="3"/>
  <c r="U34" i="3"/>
  <c r="AA11" i="3"/>
  <c r="AA12" i="3"/>
  <c r="AA13" i="3"/>
  <c r="AA14" i="3"/>
  <c r="E35" i="3" l="1"/>
  <c r="K35" i="3"/>
  <c r="J35" i="3"/>
  <c r="T35" i="3"/>
  <c r="W10" i="1"/>
  <c r="W11" i="1" s="1"/>
  <c r="L35" i="3"/>
  <c r="O10" i="1"/>
  <c r="O11" i="1" s="1"/>
  <c r="S35" i="3"/>
  <c r="V10" i="1"/>
  <c r="V11" i="1" s="1"/>
  <c r="G35" i="3"/>
  <c r="J10" i="1"/>
  <c r="J11" i="1" s="1"/>
  <c r="U35" i="3"/>
  <c r="X10" i="1"/>
  <c r="X11" i="1" s="1"/>
  <c r="M35" i="3"/>
  <c r="P10" i="1"/>
  <c r="P11" i="1" s="1"/>
  <c r="I35" i="3"/>
  <c r="L10" i="1"/>
  <c r="L11" i="1" s="1"/>
  <c r="P35" i="3"/>
  <c r="F35" i="3"/>
  <c r="O35" i="3"/>
  <c r="R10" i="1"/>
  <c r="R11" i="1" s="1"/>
  <c r="D35" i="3"/>
  <c r="R35" i="3"/>
  <c r="U10" i="1"/>
  <c r="U11" i="1" s="1"/>
  <c r="N35" i="3"/>
  <c r="Q10" i="1"/>
  <c r="Q11" i="1" s="1"/>
  <c r="Q35" i="3"/>
  <c r="H35" i="3"/>
  <c r="C35" i="3"/>
  <c r="Z10" i="3"/>
  <c r="AA32" i="3"/>
  <c r="AA31" i="3"/>
  <c r="AA30" i="3"/>
  <c r="Z27" i="3"/>
  <c r="AA27" i="3"/>
  <c r="V27" i="3"/>
  <c r="W27" i="3" s="1"/>
  <c r="Z30" i="3" l="1"/>
  <c r="Z31" i="3"/>
  <c r="Z32" i="3"/>
  <c r="V30" i="3"/>
  <c r="W30" i="3" s="1"/>
  <c r="V31" i="3"/>
  <c r="W31" i="3" s="1"/>
  <c r="V32" i="3"/>
  <c r="W32" i="3" s="1"/>
  <c r="AC12" i="3" l="1"/>
  <c r="AC13" i="3"/>
  <c r="AC14" i="3"/>
  <c r="AD14" i="3"/>
  <c r="AC15" i="3"/>
  <c r="AC16" i="3"/>
  <c r="AC17" i="3"/>
  <c r="AC18" i="3"/>
  <c r="AD18" i="3"/>
  <c r="AC19" i="3"/>
  <c r="AC20" i="3"/>
  <c r="AD20" i="3"/>
  <c r="AC21" i="3"/>
  <c r="AC22" i="3"/>
  <c r="AC23" i="3"/>
  <c r="AD23" i="3"/>
  <c r="AC24" i="3"/>
  <c r="AC25" i="3"/>
  <c r="AC26" i="3"/>
  <c r="AC28" i="3"/>
  <c r="AC29" i="3"/>
  <c r="AC33" i="3"/>
  <c r="AD33" i="3"/>
  <c r="B34" i="3"/>
  <c r="B35" i="3" s="1"/>
  <c r="G9" i="1"/>
  <c r="H9" i="1"/>
  <c r="I9" i="1"/>
  <c r="J9" i="1"/>
  <c r="X9" i="1"/>
  <c r="E9" i="1"/>
  <c r="AA15" i="3"/>
  <c r="AA16" i="3"/>
  <c r="AA17" i="3"/>
  <c r="AA18" i="3"/>
  <c r="AA19" i="3"/>
  <c r="AA20" i="3"/>
  <c r="AA21" i="3"/>
  <c r="AA22" i="3"/>
  <c r="AA23" i="3"/>
  <c r="AA24" i="3"/>
  <c r="AA25" i="3"/>
  <c r="AA26" i="3"/>
  <c r="AA28" i="3"/>
  <c r="AA29" i="3"/>
  <c r="AA33" i="3"/>
  <c r="AA10" i="3"/>
  <c r="Y5" i="3"/>
  <c r="Y4" i="3"/>
  <c r="J7" i="1" s="1"/>
  <c r="Y3" i="3"/>
  <c r="I7" i="1" s="1"/>
  <c r="Y2" i="3"/>
  <c r="H7" i="1" s="1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8" i="3"/>
  <c r="Z29" i="3"/>
  <c r="Z33" i="3"/>
  <c r="AC9" i="3"/>
  <c r="AC10" i="3"/>
  <c r="AC11" i="3"/>
  <c r="V10" i="3"/>
  <c r="W10" i="3" s="1"/>
  <c r="AD9" i="3" s="1"/>
  <c r="V33" i="3"/>
  <c r="W33" i="3" s="1"/>
  <c r="AD29" i="3" s="1"/>
  <c r="V29" i="3"/>
  <c r="W29" i="3" s="1"/>
  <c r="AD28" i="3"/>
  <c r="V28" i="3"/>
  <c r="W28" i="3" s="1"/>
  <c r="AD26" i="3" s="1"/>
  <c r="V26" i="3"/>
  <c r="W26" i="3" s="1"/>
  <c r="AD25" i="3" s="1"/>
  <c r="V25" i="3"/>
  <c r="W25" i="3" s="1"/>
  <c r="AD24" i="3" s="1"/>
  <c r="V24" i="3"/>
  <c r="W24" i="3" s="1"/>
  <c r="V23" i="3"/>
  <c r="W23" i="3" s="1"/>
  <c r="AD22" i="3" s="1"/>
  <c r="V22" i="3"/>
  <c r="W22" i="3" s="1"/>
  <c r="AD21" i="3" s="1"/>
  <c r="V21" i="3"/>
  <c r="W21" i="3" s="1"/>
  <c r="V20" i="3"/>
  <c r="W20" i="3" s="1"/>
  <c r="AD19" i="3" s="1"/>
  <c r="V19" i="3"/>
  <c r="W19" i="3" s="1"/>
  <c r="V18" i="3"/>
  <c r="W18" i="3" s="1"/>
  <c r="AD17" i="3" s="1"/>
  <c r="V17" i="3"/>
  <c r="W17" i="3" s="1"/>
  <c r="AD16" i="3" s="1"/>
  <c r="V16" i="3"/>
  <c r="W16" i="3" s="1"/>
  <c r="AD15" i="3" s="1"/>
  <c r="V15" i="3"/>
  <c r="W15" i="3" s="1"/>
  <c r="V14" i="3"/>
  <c r="W14" i="3" s="1"/>
  <c r="AD13" i="3" s="1"/>
  <c r="V13" i="3"/>
  <c r="W13" i="3" s="1"/>
  <c r="AD12" i="3" s="1"/>
  <c r="V12" i="3"/>
  <c r="W12" i="3" s="1"/>
  <c r="AD11" i="3" s="1"/>
  <c r="V11" i="3"/>
  <c r="W11" i="3" s="1"/>
  <c r="AD10" i="3" s="1"/>
  <c r="G3" i="2"/>
  <c r="O2" i="2"/>
  <c r="A1" i="2"/>
  <c r="A10" i="1"/>
  <c r="AA7" i="1"/>
  <c r="E10" i="1" l="1"/>
  <c r="E11" i="1" s="1"/>
  <c r="Z7" i="1"/>
  <c r="Y7" i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V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<sst xmlns="http://schemas.openxmlformats.org/spreadsheetml/2006/main" count="135" uniqueCount="87">
  <si>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</si>
  <si>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</si>
  <si>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</si>
  <si>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</si>
  <si>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</si>
  <si>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</si>
  <si>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</si>
  <si>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</si>
  <si>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</si>
  <si>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</si>
  <si>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</si>
  <si>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</si>
  <si>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</si>
  <si>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</si>
  <si>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</si>
  <si>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</si>
  <si>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</si>
  <si>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</si>
  <si>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</si>
  <si>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</si>
  <si>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% от общ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</si>
  <si>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</si>
  <si>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</si>
  <si>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</si>
  <si>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</si>
  <si>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причина неуспешности</t>
  </si>
  <si>
    <t>отметка за ВПР</t>
  </si>
  <si>
    <t>отметка за пред.год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</si>
  <si>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</si>
  <si>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</si>
  <si>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</si>
  <si>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</si>
  <si>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</si>
  <si>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</si>
  <si>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</si>
  <si>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количество выполненных заданий</t>
  </si>
  <si>
    <t>стрессовая ситуация</t>
  </si>
  <si>
    <t>Наименование задания, укажите частые ошибки</t>
  </si>
  <si>
    <t>1(1)</t>
  </si>
  <si>
    <t>1(2)</t>
  </si>
  <si>
    <t>1(3)</t>
  </si>
  <si>
    <t>2(1)</t>
  </si>
  <si>
    <t>2(2)</t>
  </si>
  <si>
    <t>3(1)</t>
  </si>
  <si>
    <t>4(1)</t>
  </si>
  <si>
    <t>4(2)</t>
  </si>
  <si>
    <t>4(3)</t>
  </si>
  <si>
    <t>3(2)</t>
  </si>
  <si>
    <t>6(1)</t>
  </si>
  <si>
    <t>6(2)</t>
  </si>
  <si>
    <t>7(1)</t>
  </si>
  <si>
    <t>7(2)</t>
  </si>
  <si>
    <t>10к1</t>
  </si>
  <si>
    <t>10к2</t>
  </si>
  <si>
    <t>10к3</t>
  </si>
  <si>
    <t>биология</t>
  </si>
  <si>
    <t>Троян Елена ивановна</t>
  </si>
  <si>
    <t xml:space="preserve">4(1) </t>
  </si>
  <si>
    <t xml:space="preserve">7(1) </t>
  </si>
  <si>
    <t>выделять существенные признаки биологических объектов; сравнивать объекты и находить различия</t>
  </si>
  <si>
    <t>выделять существенные признаки биологических объектов; находить у одного из объектов отсутствующий признак</t>
  </si>
  <si>
    <t>знание биологических наук и изучаемых ими областей</t>
  </si>
  <si>
    <t xml:space="preserve">знание устройства оптических приборов 
</t>
  </si>
  <si>
    <t xml:space="preserve">знание устройства оптических приборов и функций отдельных частей
</t>
  </si>
  <si>
    <t>умение оценивать полученное под микроскопом увеличение</t>
  </si>
  <si>
    <t>систематизировать цветковые растения</t>
  </si>
  <si>
    <t>делать выводы на основании проведенного анализа</t>
  </si>
  <si>
    <t>анализировать текст биологического содержания на предмет выявления в нем необходимой информации</t>
  </si>
  <si>
    <t xml:space="preserve">умение делать сравнительное описание двух объектов по заданному плану
</t>
  </si>
  <si>
    <t>умение находить недостающую информацию для описания важнейших природных зон</t>
  </si>
  <si>
    <t>понимание обучающимися схематического изображения правил природопользования и техники безопасности при работе в биологической лаборатории и способность объяснить необходимость соблюдения этих правил</t>
  </si>
  <si>
    <t>6в</t>
  </si>
  <si>
    <t>определять по изображенным объектам профессии связанные с биологией и описывать их роль</t>
  </si>
  <si>
    <t>знание устройства оптических приборов и функций отдельных частей</t>
  </si>
  <si>
    <t>умение делать сравнительное описание двух объектов по заданному плану</t>
  </si>
  <si>
    <t>6 в</t>
  </si>
  <si>
    <t>Правила работы с увеличительными приборами.</t>
  </si>
  <si>
    <t>25.01.-30.01.</t>
  </si>
  <si>
    <t>14.12.-19.12.</t>
  </si>
  <si>
    <t>01.02.-06.02.</t>
  </si>
  <si>
    <t>08.02.-13.02.</t>
  </si>
  <si>
    <t>15.03.-20.03.</t>
  </si>
  <si>
    <t>Многообразие и строение клеток.</t>
  </si>
  <si>
    <t>Растения. Низшие и Высшие растения.</t>
  </si>
  <si>
    <t>Правила работы в кабинете биологии, с биологическими приборами и инструментами.</t>
  </si>
  <si>
    <t>Природные зоны России.</t>
  </si>
  <si>
    <t>Диагностическая карта учащихся 6 в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</si>
</sst>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10"/>
      <name val="Times New Roman"/>
      <family val="1"/>
      <charset val="204"/>
    </font>
    <font>
      <b/>
      <i/>
      <sz val="16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b/>
      <sz val="14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/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164" fontId="3" fillId="0" borderId="6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/>
    <xf numFmtId="0" fontId="10" fillId="2" borderId="9" xfId="0" applyFont="1" applyFill="1" applyBorder="1" applyAlignment="1" applyProtection="1"/>
    <xf numFmtId="0" fontId="4" fillId="0" borderId="10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/>
      <protection locked="0"/>
    </xf>
    <xf numFmtId="9" fontId="6" fillId="3" borderId="11" xfId="0" applyNumberFormat="1" applyFont="1" applyFill="1" applyBorder="1" applyAlignment="1" applyProtection="1">
      <alignment horizontal="center" vertical="center"/>
    </xf>
    <xf numFmtId="9" fontId="12" fillId="3" borderId="4" xfId="0" applyNumberFormat="1" applyFont="1" applyFill="1" applyBorder="1" applyAlignment="1" applyProtection="1">
      <alignment horizontal="center" vertical="center"/>
    </xf>
    <xf numFmtId="9" fontId="12" fillId="3" borderId="4" xfId="0" applyNumberFormat="1" applyFont="1" applyFill="1" applyBorder="1" applyProtection="1">
      <protection locked="0"/>
    </xf>
    <xf numFmtId="1" fontId="8" fillId="4" borderId="7" xfId="0" applyNumberFormat="1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9" fontId="0" fillId="3" borderId="4" xfId="0" applyNumberFormat="1" applyFill="1" applyBorder="1"/>
    <xf numFmtId="0" fontId="15" fillId="5" borderId="12" xfId="0" applyFont="1" applyFill="1" applyBorder="1"/>
    <xf numFmtId="0" fontId="4" fillId="3" borderId="4" xfId="0" applyFont="1" applyFill="1" applyBorder="1" applyAlignment="1" applyProtection="1">
      <alignment horizontal="center"/>
    </xf>
    <xf numFmtId="9" fontId="4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5" borderId="4" xfId="0" applyNumberFormat="1" applyFont="1" applyFill="1" applyBorder="1" applyAlignment="1" applyProtection="1">
      <alignment horizontal="center" vertical="center" wrapText="1"/>
    </xf>
    <xf numFmtId="9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3" borderId="4" xfId="0" applyFill="1" applyBorder="1"/>
    <xf numFmtId="0" fontId="18" fillId="0" borderId="4" xfId="0" applyFont="1" applyBorder="1" applyAlignment="1" applyProtection="1">
      <alignment horizontal="center" vertical="center" wrapText="1"/>
    </xf>
    <xf numFmtId="0" fontId="11" fillId="3" borderId="4" xfId="0" applyFont="1" applyFill="1" applyBorder="1" applyProtection="1">
      <protection locked="0"/>
    </xf>
    <xf numFmtId="0" fontId="19" fillId="6" borderId="4" xfId="0" applyFont="1" applyFill="1" applyBorder="1"/>
    <xf numFmtId="0" fontId="4" fillId="7" borderId="4" xfId="0" applyFont="1" applyFill="1" applyBorder="1" applyAlignment="1" applyProtection="1">
      <alignment horizontal="center" vertical="center" wrapText="1"/>
    </xf>
    <xf numFmtId="0" fontId="16" fillId="0" borderId="4" xfId="0" applyFont="1" applyBorder="1"/>
    <xf numFmtId="1" fontId="13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center" vertical="center" wrapText="1"/>
    </xf>
    <xf numFmtId="9" fontId="4" fillId="8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4" fillId="6" borderId="9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1" xfId="0" applyFont="1" applyBorder="1" applyAlignment="1"/>
    <xf numFmtId="0" fontId="1" fillId="0" borderId="7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2" xfId="0" applyFont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4" fillId="6" borderId="13" xfId="0" applyFont="1" applyFill="1" applyBorder="1" applyAlignment="1" applyProtection="1">
      <alignment horizontal="center" vertical="center" wrapText="1"/>
    </xf>
    <xf numFmtId="1" fontId="8" fillId="4" borderId="6" xfId="0" applyNumberFormat="1" applyFont="1" applyFill="1" applyBorder="1" applyAlignment="1" applyProtection="1">
      <protection locked="0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29" xfId="0" applyBorder="1" applyAlignment="1"/>
    <xf numFmtId="0" fontId="4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1" fillId="10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6" borderId="16" xfId="0" applyFont="1" applyFill="1" applyBorder="1" applyAlignment="1" applyProtection="1">
      <alignment horizontal="left"/>
    </xf>
    <xf numFmtId="0" fontId="2" fillId="6" borderId="17" xfId="0" applyFont="1" applyFill="1" applyBorder="1" applyAlignment="1" applyProtection="1">
      <alignment horizontal="left"/>
    </xf>
    <xf numFmtId="0" fontId="2" fillId="6" borderId="18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14" fillId="9" borderId="23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6" fontId="1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" fillId="6" borderId="16" xfId="0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30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6" borderId="32" xfId="0" applyFont="1" applyFill="1" applyBorder="1" applyAlignment="1" applyProtection="1">
      <alignment horizontal="center"/>
    </xf>
    <xf numFmtId="0" fontId="4" fillId="6" borderId="3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4" fillId="6" borderId="1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20" fillId="5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37843481258E-2"/>
          <c:y val="1.5890340297058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014383495889086E-2"/>
          <c:y val="0.16666714257567666"/>
          <c:w val="0.9481521883803572"/>
          <c:h val="0.61111285611081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Поэлементный!$AC$9:$AC$33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4">
                  <c:v>0</c:v>
                </c:pt>
              </c:numCache>
            </c:numRef>
          </c:cat>
          <c:val>
            <c:numRef>
              <c:f>Поэлементный!$AD$9:$AD$33</c:f>
              <c:numCache>
                <c:formatCode>0%</c:formatCode>
                <c:ptCount val="25"/>
                <c:pt idx="0">
                  <c:v>1</c:v>
                </c:pt>
                <c:pt idx="1">
                  <c:v>1.3333333333333333</c:v>
                </c:pt>
                <c:pt idx="2">
                  <c:v>1.3333333333333333</c:v>
                </c:pt>
                <c:pt idx="3">
                  <c:v>0.66666666666666663</c:v>
                </c:pt>
                <c:pt idx="4">
                  <c:v>1.5</c:v>
                </c:pt>
                <c:pt idx="5">
                  <c:v>0</c:v>
                </c:pt>
                <c:pt idx="6">
                  <c:v>0.66666666666666663</c:v>
                </c:pt>
                <c:pt idx="7">
                  <c:v>0.16666666666666666</c:v>
                </c:pt>
                <c:pt idx="8">
                  <c:v>1.5</c:v>
                </c:pt>
                <c:pt idx="9">
                  <c:v>0</c:v>
                </c:pt>
                <c:pt idx="10">
                  <c:v>0.33333333333333331</c:v>
                </c:pt>
                <c:pt idx="11">
                  <c:v>0</c:v>
                </c:pt>
                <c:pt idx="12">
                  <c:v>1.6666666666666667</c:v>
                </c:pt>
                <c:pt idx="13">
                  <c:v>1</c:v>
                </c:pt>
                <c:pt idx="14">
                  <c:v>0</c:v>
                </c:pt>
                <c:pt idx="15">
                  <c:v>1.5</c:v>
                </c:pt>
                <c:pt idx="16">
                  <c:v>0.66666666666666663</c:v>
                </c:pt>
                <c:pt idx="17">
                  <c:v>0.33333333333333331</c:v>
                </c:pt>
                <c:pt idx="19">
                  <c:v>0</c:v>
                </c:pt>
                <c:pt idx="20">
                  <c:v>1.6666666666666667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563968"/>
        <c:axId val="66965440"/>
      </c:barChart>
      <c:catAx>
        <c:axId val="845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965440"/>
        <c:crosses val="autoZero"/>
        <c:auto val="1"/>
        <c:lblAlgn val="ctr"/>
        <c:lblOffset val="100"/>
        <c:noMultiLvlLbl val="0"/>
      </c:catAx>
      <c:valAx>
        <c:axId val="6696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56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8902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Анализ!$Y$6:$AA$6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Анализ!$Y$7:$AA$7</c:f>
              <c:numCache>
                <c:formatCode>0%</c:formatCode>
                <c:ptCount val="3"/>
                <c:pt idx="0">
                  <c:v>0</c:v>
                </c:pt>
                <c:pt idx="1">
                  <c:v>0.29166666666666669</c:v>
                </c:pt>
                <c:pt idx="2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3024"/>
        <c:axId val="66968896"/>
      </c:barChart>
      <c:catAx>
        <c:axId val="10099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968896"/>
        <c:crosses val="autoZero"/>
        <c:auto val="1"/>
        <c:lblAlgn val="ctr"/>
        <c:lblOffset val="100"/>
        <c:noMultiLvlLbl val="0"/>
      </c:catAx>
      <c:valAx>
        <c:axId val="66968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993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924444364203949"/>
          <c:y val="0.44041562200357737"/>
          <c:w val="7.5630314166158549E-2"/>
          <c:h val="0.113989925695043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9165994774"/>
          <c:y val="5.0925905729927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874465645484195E-2"/>
          <c:y val="0.13812154696132597"/>
          <c:w val="0.96337887952144019"/>
          <c:h val="0.72099447513812154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Анализ!$E$9:$X$9</c:f>
              <c:strCache>
                <c:ptCount val="20"/>
                <c:pt idx="0">
                  <c:v>1(1)</c:v>
                </c:pt>
                <c:pt idx="1">
                  <c:v>1(2)</c:v>
                </c:pt>
                <c:pt idx="2">
                  <c:v>1(3)</c:v>
                </c:pt>
                <c:pt idx="3">
                  <c:v>2(1)</c:v>
                </c:pt>
                <c:pt idx="4">
                  <c:v>2(2)</c:v>
                </c:pt>
                <c:pt idx="5">
                  <c:v>3(1)</c:v>
                </c:pt>
                <c:pt idx="6">
                  <c:v>3(2)</c:v>
                </c:pt>
                <c:pt idx="7">
                  <c:v>4(1)</c:v>
                </c:pt>
                <c:pt idx="8">
                  <c:v>4(2)</c:v>
                </c:pt>
                <c:pt idx="9">
                  <c:v>4(3)</c:v>
                </c:pt>
                <c:pt idx="10">
                  <c:v>5</c:v>
                </c:pt>
                <c:pt idx="11">
                  <c:v>6(1)</c:v>
                </c:pt>
                <c:pt idx="12">
                  <c:v>6(2)</c:v>
                </c:pt>
                <c:pt idx="13">
                  <c:v>7(1)</c:v>
                </c:pt>
                <c:pt idx="14">
                  <c:v>7(2)</c:v>
                </c:pt>
                <c:pt idx="15">
                  <c:v>8</c:v>
                </c:pt>
                <c:pt idx="16">
                  <c:v>9</c:v>
                </c:pt>
                <c:pt idx="17">
                  <c:v>10к1</c:v>
                </c:pt>
                <c:pt idx="18">
                  <c:v>10к2</c:v>
                </c:pt>
                <c:pt idx="19">
                  <c:v>10к3</c:v>
                </c:pt>
              </c:strCache>
            </c:str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21</c:v>
                </c:pt>
                <c:pt idx="1">
                  <c:v>3</c:v>
                </c:pt>
                <c:pt idx="2">
                  <c:v>2</c:v>
                </c:pt>
                <c:pt idx="3">
                  <c:v>19</c:v>
                </c:pt>
                <c:pt idx="4">
                  <c:v>12</c:v>
                </c:pt>
                <c:pt idx="5">
                  <c:v>14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9</c:v>
                </c:pt>
                <c:pt idx="10">
                  <c:v>7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7</c:v>
                </c:pt>
                <c:pt idx="15">
                  <c:v>2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993536"/>
        <c:axId val="84460096"/>
      </c:barChart>
      <c:catAx>
        <c:axId val="1009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460096"/>
        <c:crosses val="autoZero"/>
        <c:auto val="1"/>
        <c:lblAlgn val="ctr"/>
        <c:lblOffset val="100"/>
        <c:noMultiLvlLbl val="0"/>
      </c:catAx>
      <c:valAx>
        <c:axId val="844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99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152400</xdr:rowOff>
    </xdr:from>
    <xdr:to>
      <xdr:col>40</xdr:col>
      <xdr:colOff>219075</xdr:colOff>
      <xdr:row>53</xdr:row>
      <xdr:rowOff>171450</xdr:rowOff>
    </xdr:to>
    <xdr:graphicFrame macro="">
      <xdr:nvGraphicFramePr>
        <xdr:cNvPr id="307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419100</xdr:colOff>
      <xdr:row>1</xdr:row>
      <xdr:rowOff>133350</xdr:rowOff>
    </xdr:from>
    <xdr:to>
      <xdr:col>42</xdr:col>
      <xdr:colOff>38100</xdr:colOff>
      <xdr:row>8</xdr:row>
      <xdr:rowOff>133350</xdr:rowOff>
    </xdr:to>
    <xdr:graphicFrame macro="">
      <xdr:nvGraphicFramePr>
        <xdr:cNvPr id="103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50426</xdr:colOff>
      <xdr:row>30</xdr:row>
      <xdr:rowOff>15688</xdr:rowOff>
    </xdr:from>
    <xdr:to>
      <xdr:col>38</xdr:col>
      <xdr:colOff>12326</xdr:colOff>
      <xdr:row>48</xdr:row>
      <xdr:rowOff>34738</xdr:rowOff>
    </xdr:to>
    <xdr:graphicFrame macro="">
      <xdr:nvGraphicFramePr>
        <xdr:cNvPr id="1036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0.30256</cdr:x>
      <cdr:y>0.91465</cdr:y>
    </cdr:from>
    <cdr:to>
      <cdr:x>0.72486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L35"/>
  <sheetViews>
    <sheetView zoomScale="85" zoomScaleNormal="85" workbookViewId="0">
      <selection sqref="A1:A1048576"/>
    </sheetView>
  </sheetViews>
  <sheetFormatPr defaultRowHeight="15" x14ac:dyDescent="0.25"/>
  <cols>
    <col min="1" max="1" width="8.85546875" customWidth="1"/>
    <col min="2" max="18" width="5.7109375" customWidth="1"/>
    <col min="19" max="19" width="7" customWidth="1"/>
    <col min="20" max="20" width="6.5703125" customWidth="1"/>
    <col min="21" max="21" width="6.85546875" customWidth="1"/>
    <col min="22" max="22" width="20.140625" customWidth="1"/>
    <col min="23" max="23" width="12.140625" customWidth="1"/>
    <col min="24" max="24" width="11.42578125" customWidth="1"/>
    <col min="25" max="25" width="12.140625" customWidth="1"/>
    <col min="26" max="26" width="15.7109375" customWidth="1"/>
    <col min="27" max="27" width="12.5703125" customWidth="1"/>
    <col min="28" max="28" width="21.7109375" customWidth="1"/>
  </cols>
  <sheetData>
    <row r="2" spans="1:38" ht="21" customHeight="1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38">
        <v>5</v>
      </c>
      <c r="Y2" s="35">
        <f>COUNTIF(X10:X33,5)</f>
        <v>0</v>
      </c>
    </row>
    <row r="3" spans="1:38" ht="21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38">
        <v>4</v>
      </c>
      <c r="Y3" s="35">
        <f>COUNTIF(X10:X33,4)</f>
        <v>0</v>
      </c>
    </row>
    <row r="4" spans="1:38" ht="2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38">
        <v>3</v>
      </c>
      <c r="Y4" s="35">
        <f>COUNTIF(X10:X35,3)</f>
        <v>7</v>
      </c>
    </row>
    <row r="5" spans="1:38" ht="21.75" thickBot="1" x14ac:dyDescent="0.4">
      <c r="X5" s="38">
        <v>2</v>
      </c>
      <c r="Y5" s="35">
        <f>COUNTIF(X10:X35,2)</f>
        <v>17</v>
      </c>
    </row>
    <row r="6" spans="1:38" ht="29.25" thickBot="1" x14ac:dyDescent="0.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28">
        <v>6</v>
      </c>
    </row>
    <row r="7" spans="1:38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9" spans="1:38" ht="56.25" x14ac:dyDescent="0.25">
      <c r="A9" s="45"/>
      <c r="B9" s="20" t="s">
        <v>38</v>
      </c>
      <c r="C9" s="20" t="s">
        <v>39</v>
      </c>
      <c r="D9" s="20" t="s">
        <v>40</v>
      </c>
      <c r="E9" s="20" t="s">
        <v>41</v>
      </c>
      <c r="F9" s="20" t="s">
        <v>42</v>
      </c>
      <c r="G9" s="20" t="s">
        <v>43</v>
      </c>
      <c r="H9" s="20" t="s">
        <v>47</v>
      </c>
      <c r="I9" s="20" t="s">
        <v>44</v>
      </c>
      <c r="J9" s="20" t="s">
        <v>45</v>
      </c>
      <c r="K9" s="20" t="s">
        <v>46</v>
      </c>
      <c r="L9" s="20">
        <v>5</v>
      </c>
      <c r="M9" s="20" t="s">
        <v>48</v>
      </c>
      <c r="N9" s="20" t="s">
        <v>49</v>
      </c>
      <c r="O9" s="20" t="s">
        <v>50</v>
      </c>
      <c r="P9" s="20" t="s">
        <v>51</v>
      </c>
      <c r="Q9" s="20">
        <v>8</v>
      </c>
      <c r="R9" s="20">
        <v>9</v>
      </c>
      <c r="S9" s="20" t="s">
        <v>52</v>
      </c>
      <c r="T9" s="20" t="s">
        <v>53</v>
      </c>
      <c r="U9" s="20" t="s">
        <v>54</v>
      </c>
      <c r="V9" s="49" t="s">
        <v>35</v>
      </c>
      <c r="W9" s="49" t="s">
        <v>20</v>
      </c>
      <c r="X9" s="49" t="s">
        <v>26</v>
      </c>
      <c r="Y9" s="49" t="s">
        <v>27</v>
      </c>
      <c r="Z9" s="49" t="s">
        <v>23</v>
      </c>
      <c r="AA9" s="46" t="s">
        <v>24</v>
      </c>
      <c r="AB9" s="48" t="s">
        <v>25</v>
      </c>
      <c r="AC9" s="18" t="e">
        <f>#REF!</f>
        <v>#REF!</v>
      </c>
      <c r="AD9" s="19">
        <f t="shared" ref="AD9:AD24" si="0">W10</f>
        <v>1</v>
      </c>
      <c r="AE9" s="18"/>
      <c r="AF9" s="18"/>
      <c r="AG9" s="31"/>
      <c r="AH9" s="31"/>
      <c r="AI9" s="31"/>
      <c r="AJ9" s="31"/>
      <c r="AK9" s="31"/>
      <c r="AL9" s="31"/>
    </row>
    <row r="10" spans="1:38" ht="15.75" x14ac:dyDescent="0.25">
      <c r="A10" s="44">
        <v>60062</v>
      </c>
      <c r="B10" s="8">
        <v>1</v>
      </c>
      <c r="C10" s="8">
        <v>0</v>
      </c>
      <c r="D10" s="8">
        <v>0</v>
      </c>
      <c r="E10" s="8">
        <v>1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1</v>
      </c>
      <c r="N10" s="8">
        <v>0</v>
      </c>
      <c r="O10" s="8">
        <v>2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29">
        <f t="shared" ref="V10:V33" si="1">COUNTIF(B10:U10,"1")</f>
        <v>6</v>
      </c>
      <c r="W10" s="30">
        <f>V10/$V$6</f>
        <v>1</v>
      </c>
      <c r="X10" s="32">
        <v>2</v>
      </c>
      <c r="Y10" s="32">
        <v>4</v>
      </c>
      <c r="Z10" s="47" t="str">
        <f t="shared" ref="Z10:Z33" si="2">IF(X10=Y10,"подтвердил",IF(X10&gt;Y10,"повысил","понизил"))</f>
        <v>понизил</v>
      </c>
      <c r="AA10" s="41">
        <f t="shared" ref="AA10:AA33" si="3">X10-Y10</f>
        <v>-2</v>
      </c>
      <c r="AB10" s="40" t="s">
        <v>36</v>
      </c>
      <c r="AC10" s="18" t="e">
        <f>#REF!</f>
        <v>#REF!</v>
      </c>
      <c r="AD10" s="19">
        <f t="shared" si="0"/>
        <v>1.3333333333333333</v>
      </c>
      <c r="AE10" s="18"/>
      <c r="AF10" s="18"/>
      <c r="AG10" s="31"/>
      <c r="AH10" s="31"/>
      <c r="AI10" s="31"/>
      <c r="AJ10" s="31"/>
      <c r="AK10" s="31"/>
      <c r="AL10" s="31"/>
    </row>
    <row r="11" spans="1:38" ht="15.75" x14ac:dyDescent="0.25">
      <c r="A11" s="44">
        <v>60063</v>
      </c>
      <c r="B11" s="8">
        <v>1</v>
      </c>
      <c r="C11" s="8">
        <v>0</v>
      </c>
      <c r="D11" s="8">
        <v>0</v>
      </c>
      <c r="E11" s="8">
        <v>1</v>
      </c>
      <c r="F11" s="8">
        <v>1</v>
      </c>
      <c r="G11" s="8">
        <v>1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1</v>
      </c>
      <c r="N11" s="8">
        <v>0</v>
      </c>
      <c r="O11" s="8">
        <v>0</v>
      </c>
      <c r="P11" s="8">
        <v>1</v>
      </c>
      <c r="Q11" s="8">
        <v>0</v>
      </c>
      <c r="R11" s="8">
        <v>1</v>
      </c>
      <c r="S11" s="8">
        <v>0</v>
      </c>
      <c r="T11" s="8">
        <v>0</v>
      </c>
      <c r="U11" s="8">
        <v>0</v>
      </c>
      <c r="V11" s="29">
        <f t="shared" si="1"/>
        <v>8</v>
      </c>
      <c r="W11" s="30">
        <f t="shared" ref="W11:W33" si="4">V11/$V$6</f>
        <v>1.3333333333333333</v>
      </c>
      <c r="X11" s="32">
        <v>2</v>
      </c>
      <c r="Y11" s="32">
        <v>5</v>
      </c>
      <c r="Z11" s="47" t="str">
        <f t="shared" si="2"/>
        <v>понизил</v>
      </c>
      <c r="AA11" s="41">
        <f t="shared" si="3"/>
        <v>-3</v>
      </c>
      <c r="AB11" s="40" t="s">
        <v>36</v>
      </c>
      <c r="AC11" s="18" t="e">
        <f>#REF!</f>
        <v>#REF!</v>
      </c>
      <c r="AD11" s="19">
        <f t="shared" si="0"/>
        <v>1.3333333333333333</v>
      </c>
      <c r="AE11" s="18"/>
      <c r="AF11" s="18"/>
      <c r="AG11" s="31"/>
      <c r="AH11" s="31"/>
      <c r="AI11" s="31"/>
      <c r="AJ11" s="31"/>
      <c r="AK11" s="31"/>
      <c r="AL11" s="31"/>
    </row>
    <row r="12" spans="1:38" ht="15.75" x14ac:dyDescent="0.25">
      <c r="A12" s="44">
        <v>60065</v>
      </c>
      <c r="B12" s="8">
        <v>1</v>
      </c>
      <c r="C12" s="8">
        <v>0</v>
      </c>
      <c r="D12" s="8">
        <v>0</v>
      </c>
      <c r="E12" s="8">
        <v>1</v>
      </c>
      <c r="F12" s="8">
        <v>1</v>
      </c>
      <c r="G12" s="8">
        <v>1</v>
      </c>
      <c r="H12" s="8">
        <v>0</v>
      </c>
      <c r="I12" s="8">
        <v>0</v>
      </c>
      <c r="J12" s="8">
        <v>0</v>
      </c>
      <c r="K12" s="8">
        <v>1</v>
      </c>
      <c r="L12" s="8">
        <v>2</v>
      </c>
      <c r="M12" s="8">
        <v>1</v>
      </c>
      <c r="N12" s="8">
        <v>0</v>
      </c>
      <c r="O12" s="8">
        <v>2</v>
      </c>
      <c r="P12" s="8">
        <v>0</v>
      </c>
      <c r="Q12" s="8">
        <v>1</v>
      </c>
      <c r="R12" s="8">
        <v>1</v>
      </c>
      <c r="S12" s="8">
        <v>0</v>
      </c>
      <c r="T12" s="8">
        <v>0</v>
      </c>
      <c r="U12" s="8">
        <v>0</v>
      </c>
      <c r="V12" s="29">
        <f t="shared" si="1"/>
        <v>8</v>
      </c>
      <c r="W12" s="30">
        <f t="shared" si="4"/>
        <v>1.3333333333333333</v>
      </c>
      <c r="X12" s="32">
        <v>3</v>
      </c>
      <c r="Y12" s="32">
        <v>4</v>
      </c>
      <c r="Z12" s="47" t="str">
        <f t="shared" si="2"/>
        <v>понизил</v>
      </c>
      <c r="AA12" s="41">
        <f t="shared" si="3"/>
        <v>-1</v>
      </c>
      <c r="AB12" s="40" t="s">
        <v>36</v>
      </c>
      <c r="AC12" s="18" t="e">
        <f>#REF!</f>
        <v>#REF!</v>
      </c>
      <c r="AD12" s="19">
        <f t="shared" si="0"/>
        <v>0.66666666666666663</v>
      </c>
      <c r="AE12" s="18"/>
      <c r="AF12" s="18"/>
      <c r="AG12" s="31"/>
      <c r="AH12" s="31"/>
      <c r="AI12" s="31"/>
      <c r="AJ12" s="31"/>
      <c r="AK12" s="31"/>
      <c r="AL12" s="31"/>
    </row>
    <row r="13" spans="1:38" ht="15.75" x14ac:dyDescent="0.25">
      <c r="A13" s="44">
        <v>60066</v>
      </c>
      <c r="B13" s="8">
        <v>1</v>
      </c>
      <c r="C13" s="8">
        <v>0</v>
      </c>
      <c r="D13" s="8">
        <v>0</v>
      </c>
      <c r="E13" s="8">
        <v>1</v>
      </c>
      <c r="F13" s="8">
        <v>0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2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29">
        <f t="shared" si="1"/>
        <v>4</v>
      </c>
      <c r="W13" s="30">
        <f t="shared" si="4"/>
        <v>0.66666666666666663</v>
      </c>
      <c r="X13" s="32">
        <v>2</v>
      </c>
      <c r="Y13" s="32">
        <v>3</v>
      </c>
      <c r="Z13" s="47" t="str">
        <f t="shared" si="2"/>
        <v>понизил</v>
      </c>
      <c r="AA13" s="41">
        <f t="shared" si="3"/>
        <v>-1</v>
      </c>
      <c r="AB13" s="40" t="s">
        <v>36</v>
      </c>
      <c r="AC13" s="18" t="e">
        <f>#REF!</f>
        <v>#REF!</v>
      </c>
      <c r="AD13" s="19">
        <f t="shared" si="0"/>
        <v>1.5</v>
      </c>
      <c r="AE13" s="18"/>
      <c r="AF13" s="18"/>
      <c r="AG13" s="31"/>
      <c r="AH13" s="31"/>
      <c r="AI13" s="31"/>
      <c r="AJ13" s="31"/>
      <c r="AK13" s="31"/>
      <c r="AL13" s="31"/>
    </row>
    <row r="14" spans="1:38" ht="15.75" x14ac:dyDescent="0.25">
      <c r="A14" s="44">
        <v>60067</v>
      </c>
      <c r="B14" s="8">
        <v>1</v>
      </c>
      <c r="C14" s="8">
        <v>0</v>
      </c>
      <c r="D14" s="8">
        <v>1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1</v>
      </c>
      <c r="L14" s="8">
        <v>1</v>
      </c>
      <c r="M14" s="8">
        <v>1</v>
      </c>
      <c r="N14" s="8">
        <v>0</v>
      </c>
      <c r="O14" s="8">
        <v>2</v>
      </c>
      <c r="P14" s="8">
        <v>0</v>
      </c>
      <c r="Q14" s="8">
        <v>0</v>
      </c>
      <c r="R14" s="8">
        <v>2</v>
      </c>
      <c r="S14" s="8">
        <v>1</v>
      </c>
      <c r="T14" s="8">
        <v>1</v>
      </c>
      <c r="U14" s="8">
        <v>0</v>
      </c>
      <c r="V14" s="29">
        <f t="shared" si="1"/>
        <v>9</v>
      </c>
      <c r="W14" s="30">
        <f t="shared" si="4"/>
        <v>1.5</v>
      </c>
      <c r="X14" s="32">
        <v>3</v>
      </c>
      <c r="Y14" s="32">
        <v>4</v>
      </c>
      <c r="Z14" s="47" t="str">
        <f t="shared" si="2"/>
        <v>понизил</v>
      </c>
      <c r="AA14" s="41">
        <f t="shared" si="3"/>
        <v>-1</v>
      </c>
      <c r="AB14" s="40" t="s">
        <v>36</v>
      </c>
      <c r="AC14" s="18" t="e">
        <f>#REF!</f>
        <v>#REF!</v>
      </c>
      <c r="AD14" s="19" t="e">
        <f>#REF!</f>
        <v>#REF!</v>
      </c>
      <c r="AE14" s="18"/>
      <c r="AF14" s="18"/>
      <c r="AG14" s="31"/>
      <c r="AH14" s="31"/>
      <c r="AI14" s="31"/>
      <c r="AJ14" s="31"/>
      <c r="AK14" s="31"/>
      <c r="AL14" s="31"/>
    </row>
    <row r="15" spans="1:38" ht="15.75" x14ac:dyDescent="0.25">
      <c r="A15" s="44">
        <v>60068</v>
      </c>
      <c r="B15" s="8">
        <v>1</v>
      </c>
      <c r="C15" s="8">
        <v>1</v>
      </c>
      <c r="D15" s="8">
        <v>0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29">
        <f t="shared" si="1"/>
        <v>9</v>
      </c>
      <c r="W15" s="30">
        <f t="shared" si="4"/>
        <v>1.5</v>
      </c>
      <c r="X15" s="32">
        <v>2</v>
      </c>
      <c r="Y15" s="32">
        <v>4</v>
      </c>
      <c r="Z15" s="47" t="str">
        <f t="shared" si="2"/>
        <v>понизил</v>
      </c>
      <c r="AA15" s="41">
        <f t="shared" si="3"/>
        <v>-2</v>
      </c>
      <c r="AB15" s="40" t="s">
        <v>36</v>
      </c>
      <c r="AC15" s="18" t="e">
        <f>#REF!</f>
        <v>#REF!</v>
      </c>
      <c r="AD15" s="19">
        <f t="shared" si="0"/>
        <v>0.66666666666666663</v>
      </c>
      <c r="AE15" s="18"/>
      <c r="AF15" s="18"/>
      <c r="AG15" s="31"/>
      <c r="AH15" s="31"/>
      <c r="AI15" s="31"/>
      <c r="AJ15" s="31"/>
      <c r="AK15" s="31"/>
      <c r="AL15" s="31"/>
    </row>
    <row r="16" spans="1:38" ht="15.75" x14ac:dyDescent="0.25">
      <c r="A16" s="44">
        <v>60069</v>
      </c>
      <c r="B16" s="8">
        <v>1</v>
      </c>
      <c r="C16" s="8">
        <v>0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29">
        <f t="shared" si="1"/>
        <v>4</v>
      </c>
      <c r="W16" s="30">
        <f t="shared" si="4"/>
        <v>0.66666666666666663</v>
      </c>
      <c r="X16" s="32">
        <v>2</v>
      </c>
      <c r="Y16" s="32">
        <v>3</v>
      </c>
      <c r="Z16" s="47" t="str">
        <f t="shared" si="2"/>
        <v>понизил</v>
      </c>
      <c r="AA16" s="41">
        <f t="shared" si="3"/>
        <v>-1</v>
      </c>
      <c r="AB16" s="40" t="s">
        <v>36</v>
      </c>
      <c r="AC16" s="18" t="e">
        <f>#REF!</f>
        <v>#REF!</v>
      </c>
      <c r="AD16" s="19">
        <f t="shared" si="0"/>
        <v>0.16666666666666666</v>
      </c>
      <c r="AE16" s="18"/>
      <c r="AF16" s="18"/>
      <c r="AG16" s="31"/>
      <c r="AH16" s="31"/>
      <c r="AI16" s="31"/>
      <c r="AJ16" s="31"/>
      <c r="AK16" s="31"/>
      <c r="AL16" s="31"/>
    </row>
    <row r="17" spans="1:38" ht="15.75" x14ac:dyDescent="0.25">
      <c r="A17" s="44">
        <v>60071</v>
      </c>
      <c r="B17" s="8">
        <v>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29">
        <f t="shared" si="1"/>
        <v>1</v>
      </c>
      <c r="W17" s="30">
        <f t="shared" si="4"/>
        <v>0.16666666666666666</v>
      </c>
      <c r="X17" s="32">
        <v>2</v>
      </c>
      <c r="Y17" s="32">
        <v>4</v>
      </c>
      <c r="Z17" s="47" t="str">
        <f t="shared" si="2"/>
        <v>понизил</v>
      </c>
      <c r="AA17" s="41">
        <f t="shared" si="3"/>
        <v>-2</v>
      </c>
      <c r="AB17" s="40" t="s">
        <v>36</v>
      </c>
      <c r="AC17" s="18" t="e">
        <f>#REF!</f>
        <v>#REF!</v>
      </c>
      <c r="AD17" s="19">
        <f t="shared" si="0"/>
        <v>1.5</v>
      </c>
      <c r="AE17" s="18"/>
      <c r="AF17" s="18"/>
      <c r="AG17" s="31"/>
      <c r="AH17" s="31"/>
      <c r="AI17" s="31"/>
      <c r="AJ17" s="31"/>
      <c r="AK17" s="31"/>
      <c r="AL17" s="31"/>
    </row>
    <row r="18" spans="1:38" ht="15.75" x14ac:dyDescent="0.25">
      <c r="A18" s="44">
        <v>60072</v>
      </c>
      <c r="B18" s="8">
        <v>1</v>
      </c>
      <c r="C18" s="8">
        <v>0</v>
      </c>
      <c r="D18" s="8">
        <v>1</v>
      </c>
      <c r="E18" s="8">
        <v>1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1</v>
      </c>
      <c r="N18" s="8">
        <v>0</v>
      </c>
      <c r="O18" s="8">
        <v>2</v>
      </c>
      <c r="P18" s="8">
        <v>0</v>
      </c>
      <c r="Q18" s="8">
        <v>0</v>
      </c>
      <c r="R18" s="8">
        <v>1</v>
      </c>
      <c r="S18" s="8">
        <v>1</v>
      </c>
      <c r="T18" s="8">
        <v>1</v>
      </c>
      <c r="U18" s="8">
        <v>0</v>
      </c>
      <c r="V18" s="29">
        <f t="shared" si="1"/>
        <v>9</v>
      </c>
      <c r="W18" s="30">
        <f t="shared" si="4"/>
        <v>1.5</v>
      </c>
      <c r="X18" s="32">
        <v>2</v>
      </c>
      <c r="Y18" s="32">
        <v>5</v>
      </c>
      <c r="Z18" s="47" t="str">
        <f t="shared" si="2"/>
        <v>понизил</v>
      </c>
      <c r="AA18" s="41">
        <f t="shared" si="3"/>
        <v>-3</v>
      </c>
      <c r="AB18" s="40" t="s">
        <v>36</v>
      </c>
      <c r="AC18" s="18" t="e">
        <f>#REF!</f>
        <v>#REF!</v>
      </c>
      <c r="AD18" s="19" t="e">
        <f>#REF!</f>
        <v>#REF!</v>
      </c>
      <c r="AE18" s="18"/>
      <c r="AF18" s="18"/>
      <c r="AG18" s="31"/>
      <c r="AH18" s="31"/>
      <c r="AI18" s="31"/>
      <c r="AJ18" s="31"/>
      <c r="AK18" s="31"/>
      <c r="AL18" s="31"/>
    </row>
    <row r="19" spans="1:38" ht="15.75" x14ac:dyDescent="0.25">
      <c r="A19" s="44">
        <v>60073</v>
      </c>
      <c r="B19" s="8">
        <v>1</v>
      </c>
      <c r="C19" s="8">
        <v>0</v>
      </c>
      <c r="D19" s="8">
        <v>2</v>
      </c>
      <c r="E19" s="8">
        <v>1</v>
      </c>
      <c r="F19" s="8">
        <v>1</v>
      </c>
      <c r="G19" s="8">
        <v>1</v>
      </c>
      <c r="H19" s="8">
        <v>0</v>
      </c>
      <c r="I19" s="8">
        <v>0</v>
      </c>
      <c r="J19" s="8">
        <v>0</v>
      </c>
      <c r="K19" s="8">
        <v>1</v>
      </c>
      <c r="L19" s="8">
        <v>1</v>
      </c>
      <c r="M19" s="8">
        <v>1</v>
      </c>
      <c r="N19" s="8">
        <v>0</v>
      </c>
      <c r="O19" s="8">
        <v>1</v>
      </c>
      <c r="P19" s="8">
        <v>0</v>
      </c>
      <c r="Q19" s="8">
        <v>2</v>
      </c>
      <c r="R19" s="8">
        <v>1</v>
      </c>
      <c r="S19" s="8">
        <v>0</v>
      </c>
      <c r="T19" s="8">
        <v>0</v>
      </c>
      <c r="U19" s="8">
        <v>0</v>
      </c>
      <c r="V19" s="29">
        <f t="shared" si="1"/>
        <v>9</v>
      </c>
      <c r="W19" s="30">
        <f t="shared" si="4"/>
        <v>1.5</v>
      </c>
      <c r="X19" s="32">
        <v>3</v>
      </c>
      <c r="Y19" s="32">
        <v>5</v>
      </c>
      <c r="Z19" s="47" t="str">
        <f t="shared" si="2"/>
        <v>понизил</v>
      </c>
      <c r="AA19" s="41">
        <f t="shared" si="3"/>
        <v>-2</v>
      </c>
      <c r="AB19" s="40" t="s">
        <v>36</v>
      </c>
      <c r="AC19" s="18" t="e">
        <f>#REF!</f>
        <v>#REF!</v>
      </c>
      <c r="AD19" s="19">
        <f t="shared" si="0"/>
        <v>0.33333333333333331</v>
      </c>
      <c r="AE19" s="18"/>
      <c r="AF19" s="18"/>
      <c r="AG19" s="31"/>
      <c r="AH19" s="31"/>
      <c r="AI19" s="31"/>
      <c r="AJ19" s="31"/>
      <c r="AK19" s="31"/>
      <c r="AL19" s="31"/>
    </row>
    <row r="20" spans="1:38" ht="15.75" x14ac:dyDescent="0.25">
      <c r="A20" s="44">
        <v>60074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29">
        <f t="shared" si="1"/>
        <v>2</v>
      </c>
      <c r="W20" s="30">
        <f t="shared" si="4"/>
        <v>0.33333333333333331</v>
      </c>
      <c r="X20" s="32">
        <v>2</v>
      </c>
      <c r="Y20" s="32">
        <v>5</v>
      </c>
      <c r="Z20" s="47" t="str">
        <f t="shared" si="2"/>
        <v>понизил</v>
      </c>
      <c r="AA20" s="41">
        <f t="shared" si="3"/>
        <v>-3</v>
      </c>
      <c r="AB20" s="40" t="s">
        <v>36</v>
      </c>
      <c r="AC20" s="18" t="e">
        <f>#REF!</f>
        <v>#REF!</v>
      </c>
      <c r="AD20" s="19" t="e">
        <f>#REF!</f>
        <v>#REF!</v>
      </c>
      <c r="AE20" s="18"/>
      <c r="AF20" s="18"/>
      <c r="AG20" s="31"/>
      <c r="AH20" s="31"/>
      <c r="AI20" s="31"/>
      <c r="AJ20" s="31"/>
      <c r="AK20" s="31"/>
      <c r="AL20" s="31"/>
    </row>
    <row r="21" spans="1:38" ht="15.75" x14ac:dyDescent="0.25">
      <c r="A21" s="44">
        <v>60076</v>
      </c>
      <c r="B21" s="8">
        <v>1</v>
      </c>
      <c r="C21" s="8">
        <v>1</v>
      </c>
      <c r="D21" s="8">
        <v>0</v>
      </c>
      <c r="E21" s="8">
        <v>1</v>
      </c>
      <c r="F21" s="8">
        <v>0</v>
      </c>
      <c r="G21" s="8">
        <v>2</v>
      </c>
      <c r="H21" s="8">
        <v>0</v>
      </c>
      <c r="I21" s="8">
        <v>1</v>
      </c>
      <c r="J21" s="8">
        <v>0</v>
      </c>
      <c r="K21" s="8">
        <v>1</v>
      </c>
      <c r="L21" s="8">
        <v>2</v>
      </c>
      <c r="M21" s="8">
        <v>1</v>
      </c>
      <c r="N21" s="8">
        <v>0</v>
      </c>
      <c r="O21" s="8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29">
        <f t="shared" si="1"/>
        <v>9</v>
      </c>
      <c r="W21" s="30">
        <f t="shared" si="4"/>
        <v>1.5</v>
      </c>
      <c r="X21" s="32">
        <v>3</v>
      </c>
      <c r="Y21" s="32">
        <v>5</v>
      </c>
      <c r="Z21" s="47" t="str">
        <f t="shared" si="2"/>
        <v>понизил</v>
      </c>
      <c r="AA21" s="41">
        <f t="shared" si="3"/>
        <v>-2</v>
      </c>
      <c r="AB21" s="40" t="s">
        <v>36</v>
      </c>
      <c r="AC21" s="18" t="e">
        <f>#REF!</f>
        <v>#REF!</v>
      </c>
      <c r="AD21" s="19">
        <f t="shared" si="0"/>
        <v>1.6666666666666667</v>
      </c>
      <c r="AE21" s="18"/>
      <c r="AF21" s="18"/>
      <c r="AG21" s="31"/>
      <c r="AH21" s="31"/>
      <c r="AI21" s="31"/>
      <c r="AJ21" s="31"/>
      <c r="AK21" s="31"/>
      <c r="AL21" s="31"/>
    </row>
    <row r="22" spans="1:38" ht="15.75" x14ac:dyDescent="0.25">
      <c r="A22" s="44">
        <v>60077</v>
      </c>
      <c r="B22" s="8">
        <v>1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0</v>
      </c>
      <c r="I22" s="8">
        <v>0</v>
      </c>
      <c r="J22" s="8">
        <v>1</v>
      </c>
      <c r="K22" s="8">
        <v>0</v>
      </c>
      <c r="L22" s="8">
        <v>1</v>
      </c>
      <c r="M22" s="8">
        <v>1</v>
      </c>
      <c r="N22" s="8">
        <v>0</v>
      </c>
      <c r="O22" s="8">
        <v>2</v>
      </c>
      <c r="P22" s="8">
        <v>1</v>
      </c>
      <c r="Q22" s="8">
        <v>2</v>
      </c>
      <c r="R22" s="8">
        <v>1</v>
      </c>
      <c r="S22" s="8">
        <v>1</v>
      </c>
      <c r="T22" s="8">
        <v>1</v>
      </c>
      <c r="U22" s="8">
        <v>0</v>
      </c>
      <c r="V22" s="29">
        <f t="shared" si="1"/>
        <v>10</v>
      </c>
      <c r="W22" s="30">
        <f t="shared" si="4"/>
        <v>1.6666666666666667</v>
      </c>
      <c r="X22" s="32">
        <v>3</v>
      </c>
      <c r="Y22" s="32">
        <v>4</v>
      </c>
      <c r="Z22" s="47" t="str">
        <f t="shared" si="2"/>
        <v>понизил</v>
      </c>
      <c r="AA22" s="41">
        <f t="shared" si="3"/>
        <v>-1</v>
      </c>
      <c r="AB22" s="40" t="s">
        <v>36</v>
      </c>
      <c r="AC22" s="18" t="e">
        <f>#REF!</f>
        <v>#REF!</v>
      </c>
      <c r="AD22" s="19">
        <f t="shared" si="0"/>
        <v>1</v>
      </c>
      <c r="AE22" s="18"/>
      <c r="AF22" s="18"/>
      <c r="AG22" s="31"/>
      <c r="AH22" s="31"/>
      <c r="AI22" s="31"/>
      <c r="AJ22" s="31"/>
      <c r="AK22" s="31"/>
      <c r="AL22" s="31"/>
    </row>
    <row r="23" spans="1:38" ht="15.75" x14ac:dyDescent="0.25">
      <c r="A23" s="44">
        <v>60078</v>
      </c>
      <c r="B23" s="8">
        <v>1</v>
      </c>
      <c r="C23" s="8">
        <v>0</v>
      </c>
      <c r="D23" s="8">
        <v>0</v>
      </c>
      <c r="E23" s="8">
        <v>1</v>
      </c>
      <c r="F23" s="8">
        <v>1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29">
        <f t="shared" si="1"/>
        <v>6</v>
      </c>
      <c r="W23" s="30">
        <f t="shared" si="4"/>
        <v>1</v>
      </c>
      <c r="X23" s="32">
        <v>2</v>
      </c>
      <c r="Y23" s="32">
        <v>3</v>
      </c>
      <c r="Z23" s="47" t="str">
        <f t="shared" si="2"/>
        <v>понизил</v>
      </c>
      <c r="AA23" s="41">
        <f t="shared" si="3"/>
        <v>-1</v>
      </c>
      <c r="AB23" s="40" t="s">
        <v>36</v>
      </c>
      <c r="AC23" s="18" t="e">
        <f>#REF!</f>
        <v>#REF!</v>
      </c>
      <c r="AD23" s="19" t="e">
        <f>#REF!</f>
        <v>#REF!</v>
      </c>
      <c r="AE23" s="18"/>
      <c r="AF23" s="18"/>
      <c r="AG23" s="31"/>
      <c r="AH23" s="31"/>
      <c r="AI23" s="31"/>
      <c r="AJ23" s="31"/>
      <c r="AK23" s="31"/>
      <c r="AL23" s="31"/>
    </row>
    <row r="24" spans="1:38" ht="15.75" x14ac:dyDescent="0.25">
      <c r="A24" s="44">
        <v>60080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29">
        <f t="shared" si="1"/>
        <v>3</v>
      </c>
      <c r="W24" s="30">
        <f t="shared" si="4"/>
        <v>0.5</v>
      </c>
      <c r="X24" s="32">
        <v>2</v>
      </c>
      <c r="Y24" s="32">
        <v>4</v>
      </c>
      <c r="Z24" s="47" t="str">
        <f t="shared" si="2"/>
        <v>понизил</v>
      </c>
      <c r="AA24" s="41">
        <f t="shared" si="3"/>
        <v>-2</v>
      </c>
      <c r="AB24" s="40" t="s">
        <v>36</v>
      </c>
      <c r="AC24" s="18" t="e">
        <f>#REF!</f>
        <v>#REF!</v>
      </c>
      <c r="AD24" s="19">
        <f t="shared" si="0"/>
        <v>1.5</v>
      </c>
      <c r="AE24" s="18"/>
      <c r="AF24" s="18"/>
      <c r="AG24" s="31"/>
      <c r="AH24" s="31"/>
      <c r="AI24" s="31"/>
      <c r="AJ24" s="31"/>
      <c r="AK24" s="31"/>
      <c r="AL24" s="31"/>
    </row>
    <row r="25" spans="1:38" ht="15.75" x14ac:dyDescent="0.25">
      <c r="A25" s="44">
        <v>60083</v>
      </c>
      <c r="B25" s="8">
        <v>1</v>
      </c>
      <c r="C25" s="8">
        <v>0</v>
      </c>
      <c r="D25" s="8">
        <v>0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0</v>
      </c>
      <c r="K25" s="8">
        <v>1</v>
      </c>
      <c r="L25" s="8">
        <v>0</v>
      </c>
      <c r="M25" s="8">
        <v>0</v>
      </c>
      <c r="N25" s="8">
        <v>1</v>
      </c>
      <c r="O25" s="8">
        <v>0</v>
      </c>
      <c r="P25" s="8">
        <v>1</v>
      </c>
      <c r="Q25" s="8">
        <v>0</v>
      </c>
      <c r="R25" s="8">
        <v>2</v>
      </c>
      <c r="S25" s="8">
        <v>0</v>
      </c>
      <c r="T25" s="8">
        <v>0</v>
      </c>
      <c r="U25" s="8">
        <v>0</v>
      </c>
      <c r="V25" s="29">
        <f t="shared" si="1"/>
        <v>9</v>
      </c>
      <c r="W25" s="30">
        <f t="shared" si="4"/>
        <v>1.5</v>
      </c>
      <c r="X25" s="32">
        <v>2</v>
      </c>
      <c r="Y25" s="32">
        <v>4</v>
      </c>
      <c r="Z25" s="47" t="str">
        <f t="shared" si="2"/>
        <v>понизил</v>
      </c>
      <c r="AA25" s="41">
        <f t="shared" si="3"/>
        <v>-2</v>
      </c>
      <c r="AB25" s="40" t="s">
        <v>36</v>
      </c>
      <c r="AC25" s="18" t="e">
        <f>#REF!</f>
        <v>#REF!</v>
      </c>
      <c r="AD25" s="19">
        <f>W26</f>
        <v>0.66666666666666663</v>
      </c>
      <c r="AE25" s="18"/>
      <c r="AF25" s="18"/>
      <c r="AG25" s="31"/>
      <c r="AH25" s="31"/>
      <c r="AI25" s="31"/>
      <c r="AJ25" s="31"/>
      <c r="AK25" s="31"/>
      <c r="AL25" s="31"/>
    </row>
    <row r="26" spans="1:38" ht="15.75" x14ac:dyDescent="0.25">
      <c r="A26" s="44">
        <v>60084</v>
      </c>
      <c r="B26" s="8">
        <v>0</v>
      </c>
      <c r="C26" s="8">
        <v>0</v>
      </c>
      <c r="D26" s="8">
        <v>0</v>
      </c>
      <c r="E26" s="8">
        <v>1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29">
        <f t="shared" si="1"/>
        <v>4</v>
      </c>
      <c r="W26" s="30">
        <f t="shared" si="4"/>
        <v>0.66666666666666663</v>
      </c>
      <c r="X26" s="32">
        <v>2</v>
      </c>
      <c r="Y26" s="32">
        <v>3</v>
      </c>
      <c r="Z26" s="47" t="str">
        <f t="shared" si="2"/>
        <v>понизил</v>
      </c>
      <c r="AA26" s="41">
        <f t="shared" si="3"/>
        <v>-1</v>
      </c>
      <c r="AB26" s="40" t="s">
        <v>36</v>
      </c>
      <c r="AC26" s="18" t="e">
        <f>#REF!</f>
        <v>#REF!</v>
      </c>
      <c r="AD26" s="19">
        <f>W28</f>
        <v>0.33333333333333331</v>
      </c>
      <c r="AE26" s="18"/>
      <c r="AF26" s="18"/>
      <c r="AG26" s="31"/>
      <c r="AH26" s="31"/>
      <c r="AI26" s="31"/>
      <c r="AJ26" s="31"/>
      <c r="AK26" s="31"/>
      <c r="AL26" s="31"/>
    </row>
    <row r="27" spans="1:38" ht="15.75" x14ac:dyDescent="0.25">
      <c r="A27" s="44">
        <v>60085</v>
      </c>
      <c r="B27" s="8">
        <v>1</v>
      </c>
      <c r="C27" s="8">
        <v>0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1</v>
      </c>
      <c r="K27" s="8">
        <v>0</v>
      </c>
      <c r="L27" s="8">
        <v>2</v>
      </c>
      <c r="M27" s="8">
        <v>0</v>
      </c>
      <c r="N27" s="8">
        <v>0</v>
      </c>
      <c r="O27" s="8">
        <v>2</v>
      </c>
      <c r="P27" s="8">
        <v>0</v>
      </c>
      <c r="Q27" s="8">
        <v>2</v>
      </c>
      <c r="R27" s="8">
        <v>2</v>
      </c>
      <c r="S27" s="8">
        <v>0</v>
      </c>
      <c r="T27" s="8">
        <v>0</v>
      </c>
      <c r="U27" s="8">
        <v>0</v>
      </c>
      <c r="V27" s="29">
        <f t="shared" si="1"/>
        <v>3</v>
      </c>
      <c r="W27" s="30">
        <f t="shared" si="4"/>
        <v>0.5</v>
      </c>
      <c r="X27" s="32">
        <v>2</v>
      </c>
      <c r="Y27" s="32">
        <v>4</v>
      </c>
      <c r="Z27" s="47" t="str">
        <f t="shared" si="2"/>
        <v>понизил</v>
      </c>
      <c r="AA27" s="41">
        <f t="shared" si="3"/>
        <v>-2</v>
      </c>
      <c r="AB27" s="40" t="s">
        <v>36</v>
      </c>
      <c r="AC27" s="18"/>
      <c r="AD27" s="19"/>
      <c r="AE27" s="18"/>
      <c r="AF27" s="18"/>
      <c r="AG27" s="31"/>
      <c r="AH27" s="31"/>
      <c r="AI27" s="31"/>
      <c r="AJ27" s="31"/>
      <c r="AK27" s="31"/>
      <c r="AL27" s="31"/>
    </row>
    <row r="28" spans="1:38" ht="15.75" x14ac:dyDescent="0.25">
      <c r="A28" s="44">
        <v>60087</v>
      </c>
      <c r="B28" s="8">
        <v>0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</v>
      </c>
      <c r="S28" s="8">
        <v>0</v>
      </c>
      <c r="T28" s="8">
        <v>0</v>
      </c>
      <c r="U28" s="8">
        <v>0</v>
      </c>
      <c r="V28" s="29">
        <f t="shared" si="1"/>
        <v>2</v>
      </c>
      <c r="W28" s="30">
        <f t="shared" si="4"/>
        <v>0.33333333333333331</v>
      </c>
      <c r="X28" s="32">
        <v>2</v>
      </c>
      <c r="Y28" s="32">
        <v>4</v>
      </c>
      <c r="Z28" s="47" t="str">
        <f t="shared" si="2"/>
        <v>понизил</v>
      </c>
      <c r="AA28" s="41">
        <f t="shared" si="3"/>
        <v>-2</v>
      </c>
      <c r="AB28" s="40" t="s">
        <v>36</v>
      </c>
      <c r="AC28" s="18" t="e">
        <f>#REF!</f>
        <v>#REF!</v>
      </c>
      <c r="AD28" s="19" t="e">
        <f>#REF!</f>
        <v>#REF!</v>
      </c>
      <c r="AE28" s="18"/>
      <c r="AF28" s="18"/>
      <c r="AG28" s="31"/>
      <c r="AH28" s="31"/>
      <c r="AI28" s="31"/>
      <c r="AJ28" s="31"/>
      <c r="AK28" s="31"/>
      <c r="AL28" s="31"/>
    </row>
    <row r="29" spans="1:38" ht="15.75" x14ac:dyDescent="0.25">
      <c r="A29" s="44">
        <v>60089</v>
      </c>
      <c r="B29" s="8">
        <v>1</v>
      </c>
      <c r="C29" s="8">
        <v>1</v>
      </c>
      <c r="D29" s="8">
        <v>0</v>
      </c>
      <c r="E29" s="8">
        <v>1</v>
      </c>
      <c r="F29" s="8">
        <v>1</v>
      </c>
      <c r="G29" s="8">
        <v>2</v>
      </c>
      <c r="H29" s="8">
        <v>1</v>
      </c>
      <c r="I29" s="8">
        <v>1</v>
      </c>
      <c r="J29" s="8">
        <v>0</v>
      </c>
      <c r="K29" s="8">
        <v>0</v>
      </c>
      <c r="L29" s="8">
        <v>2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2</v>
      </c>
      <c r="S29" s="8">
        <v>1</v>
      </c>
      <c r="T29" s="8">
        <v>1</v>
      </c>
      <c r="U29" s="8">
        <v>0</v>
      </c>
      <c r="V29" s="29">
        <f t="shared" si="1"/>
        <v>9</v>
      </c>
      <c r="W29" s="30">
        <f t="shared" si="4"/>
        <v>1.5</v>
      </c>
      <c r="X29" s="32">
        <v>3</v>
      </c>
      <c r="Y29" s="32">
        <v>5</v>
      </c>
      <c r="Z29" s="47" t="str">
        <f t="shared" si="2"/>
        <v>понизил</v>
      </c>
      <c r="AA29" s="41">
        <f t="shared" si="3"/>
        <v>-2</v>
      </c>
      <c r="AB29" s="40" t="s">
        <v>36</v>
      </c>
      <c r="AC29" s="18" t="e">
        <f>#REF!</f>
        <v>#REF!</v>
      </c>
      <c r="AD29" s="19">
        <f>W33</f>
        <v>1.6666666666666667</v>
      </c>
      <c r="AE29" s="18"/>
      <c r="AF29" s="18"/>
      <c r="AG29" s="31"/>
      <c r="AH29" s="31"/>
      <c r="AI29" s="31"/>
      <c r="AJ29" s="31"/>
      <c r="AK29" s="31"/>
      <c r="AL29" s="31"/>
    </row>
    <row r="30" spans="1:38" ht="15.75" x14ac:dyDescent="0.25">
      <c r="A30" s="44">
        <v>60090</v>
      </c>
      <c r="B30" s="8">
        <v>1</v>
      </c>
      <c r="C30" s="8">
        <v>0</v>
      </c>
      <c r="D30" s="8">
        <v>0</v>
      </c>
      <c r="E30" s="8">
        <v>0</v>
      </c>
      <c r="F30" s="8">
        <v>1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2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29">
        <f t="shared" si="1"/>
        <v>3</v>
      </c>
      <c r="W30" s="30">
        <f t="shared" si="4"/>
        <v>0.5</v>
      </c>
      <c r="X30" s="32">
        <v>2</v>
      </c>
      <c r="Y30" s="32">
        <v>4</v>
      </c>
      <c r="Z30" s="47" t="str">
        <f t="shared" si="2"/>
        <v>понизил</v>
      </c>
      <c r="AA30" s="41">
        <f t="shared" si="3"/>
        <v>-2</v>
      </c>
      <c r="AB30" s="40" t="s">
        <v>36</v>
      </c>
      <c r="AC30" s="18"/>
      <c r="AD30" s="19"/>
      <c r="AE30" s="18"/>
      <c r="AF30" s="18"/>
      <c r="AG30" s="31"/>
      <c r="AH30" s="31"/>
      <c r="AI30" s="31"/>
      <c r="AJ30" s="31"/>
      <c r="AK30" s="31"/>
      <c r="AL30" s="31"/>
    </row>
    <row r="31" spans="1:38" ht="15.75" x14ac:dyDescent="0.25">
      <c r="A31" s="44">
        <v>60091</v>
      </c>
      <c r="B31" s="8">
        <v>1</v>
      </c>
      <c r="C31" s="8">
        <v>0</v>
      </c>
      <c r="D31" s="8">
        <v>0</v>
      </c>
      <c r="E31" s="8">
        <v>1</v>
      </c>
      <c r="F31" s="8">
        <v>1</v>
      </c>
      <c r="G31" s="8">
        <v>1</v>
      </c>
      <c r="H31" s="8">
        <v>1</v>
      </c>
      <c r="I31" s="8">
        <v>0</v>
      </c>
      <c r="J31" s="8">
        <v>1</v>
      </c>
      <c r="K31" s="8">
        <v>1</v>
      </c>
      <c r="L31" s="8">
        <v>1</v>
      </c>
      <c r="M31" s="8">
        <v>1</v>
      </c>
      <c r="N31" s="8">
        <v>0</v>
      </c>
      <c r="O31" s="8">
        <v>1</v>
      </c>
      <c r="P31" s="8">
        <v>0</v>
      </c>
      <c r="Q31" s="8">
        <v>0</v>
      </c>
      <c r="R31" s="8">
        <v>1</v>
      </c>
      <c r="S31" s="8">
        <v>0</v>
      </c>
      <c r="T31" s="8">
        <v>0</v>
      </c>
      <c r="U31" s="8">
        <v>0</v>
      </c>
      <c r="V31" s="29">
        <f t="shared" si="1"/>
        <v>11</v>
      </c>
      <c r="W31" s="30">
        <f t="shared" si="4"/>
        <v>1.8333333333333333</v>
      </c>
      <c r="X31" s="32">
        <v>2</v>
      </c>
      <c r="Y31" s="32">
        <v>4</v>
      </c>
      <c r="Z31" s="47" t="str">
        <f t="shared" si="2"/>
        <v>понизил</v>
      </c>
      <c r="AA31" s="41">
        <f t="shared" si="3"/>
        <v>-2</v>
      </c>
      <c r="AB31" s="40" t="s">
        <v>36</v>
      </c>
      <c r="AC31" s="18"/>
      <c r="AD31" s="19"/>
      <c r="AE31" s="18"/>
      <c r="AF31" s="18"/>
      <c r="AG31" s="31"/>
      <c r="AH31" s="31"/>
      <c r="AI31" s="31"/>
      <c r="AJ31" s="31"/>
      <c r="AK31" s="31"/>
      <c r="AL31" s="31"/>
    </row>
    <row r="32" spans="1:38" ht="15.75" x14ac:dyDescent="0.25">
      <c r="A32" s="44">
        <v>60092</v>
      </c>
      <c r="B32" s="8">
        <v>1</v>
      </c>
      <c r="C32" s="8">
        <v>0</v>
      </c>
      <c r="D32" s="8">
        <v>0</v>
      </c>
      <c r="E32" s="8">
        <v>0</v>
      </c>
      <c r="F32" s="8">
        <v>0</v>
      </c>
      <c r="G32" s="8">
        <v>1</v>
      </c>
      <c r="H32" s="8">
        <v>0</v>
      </c>
      <c r="I32" s="8">
        <v>1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8">
        <v>1</v>
      </c>
      <c r="T32" s="8">
        <v>1</v>
      </c>
      <c r="U32" s="8">
        <v>1</v>
      </c>
      <c r="V32" s="29">
        <f t="shared" si="1"/>
        <v>6</v>
      </c>
      <c r="W32" s="30">
        <f t="shared" si="4"/>
        <v>1</v>
      </c>
      <c r="X32" s="32">
        <v>2</v>
      </c>
      <c r="Y32" s="32">
        <v>5</v>
      </c>
      <c r="Z32" s="47" t="str">
        <f t="shared" si="2"/>
        <v>понизил</v>
      </c>
      <c r="AA32" s="41">
        <f t="shared" si="3"/>
        <v>-3</v>
      </c>
      <c r="AB32" s="40" t="s">
        <v>36</v>
      </c>
      <c r="AC32" s="18"/>
      <c r="AD32" s="19"/>
      <c r="AE32" s="18"/>
      <c r="AF32" s="18"/>
      <c r="AG32" s="31"/>
      <c r="AH32" s="31"/>
      <c r="AI32" s="31"/>
      <c r="AJ32" s="31"/>
      <c r="AK32" s="31"/>
      <c r="AL32" s="31"/>
    </row>
    <row r="33" spans="1:38" ht="15.75" x14ac:dyDescent="0.25">
      <c r="A33" s="44">
        <v>60093</v>
      </c>
      <c r="B33" s="8">
        <v>0</v>
      </c>
      <c r="C33" s="8">
        <v>0</v>
      </c>
      <c r="D33" s="8">
        <v>0</v>
      </c>
      <c r="E33" s="8">
        <v>1</v>
      </c>
      <c r="F33" s="8">
        <v>1</v>
      </c>
      <c r="G33" s="8">
        <v>1</v>
      </c>
      <c r="H33" s="8">
        <v>1</v>
      </c>
      <c r="I33" s="8">
        <v>0</v>
      </c>
      <c r="J33" s="8">
        <v>0</v>
      </c>
      <c r="K33" s="8">
        <v>1</v>
      </c>
      <c r="L33" s="8">
        <v>1</v>
      </c>
      <c r="M33" s="8">
        <v>1</v>
      </c>
      <c r="N33" s="8">
        <v>0</v>
      </c>
      <c r="O33" s="8">
        <v>1</v>
      </c>
      <c r="P33" s="8">
        <v>1</v>
      </c>
      <c r="Q33" s="8">
        <v>0</v>
      </c>
      <c r="R33" s="8">
        <v>1</v>
      </c>
      <c r="S33" s="8">
        <v>0</v>
      </c>
      <c r="T33" s="8">
        <v>0</v>
      </c>
      <c r="U33" s="8">
        <v>0</v>
      </c>
      <c r="V33" s="29">
        <f t="shared" si="1"/>
        <v>10</v>
      </c>
      <c r="W33" s="30">
        <f t="shared" si="4"/>
        <v>1.6666666666666667</v>
      </c>
      <c r="X33" s="32">
        <v>3</v>
      </c>
      <c r="Y33" s="32">
        <v>5</v>
      </c>
      <c r="Z33" s="47" t="str">
        <f t="shared" si="2"/>
        <v>понизил</v>
      </c>
      <c r="AA33" s="41">
        <f t="shared" si="3"/>
        <v>-2</v>
      </c>
      <c r="AB33" s="40" t="s">
        <v>36</v>
      </c>
      <c r="AC33" s="18" t="e">
        <f>#REF!</f>
        <v>#REF!</v>
      </c>
      <c r="AD33" s="19" t="e">
        <f>#REF!</f>
        <v>#REF!</v>
      </c>
      <c r="AE33" s="18"/>
      <c r="AF33" s="18"/>
      <c r="AG33" s="31"/>
      <c r="AH33" s="31"/>
      <c r="AI33" s="31"/>
      <c r="AJ33" s="31"/>
      <c r="AK33" s="31"/>
      <c r="AL33" s="31"/>
    </row>
    <row r="34" spans="1:38" ht="16.5" thickBot="1" x14ac:dyDescent="0.3">
      <c r="A34" s="66"/>
      <c r="B34" s="26">
        <f t="shared" ref="B34:U34" si="5">COUNTIF(B10:B33,"1")</f>
        <v>21</v>
      </c>
      <c r="C34" s="26">
        <f t="shared" si="5"/>
        <v>3</v>
      </c>
      <c r="D34" s="26">
        <f t="shared" si="5"/>
        <v>2</v>
      </c>
      <c r="E34" s="26">
        <f t="shared" si="5"/>
        <v>19</v>
      </c>
      <c r="F34" s="26">
        <f t="shared" si="5"/>
        <v>12</v>
      </c>
      <c r="G34" s="26">
        <f t="shared" si="5"/>
        <v>14</v>
      </c>
      <c r="H34" s="26">
        <f t="shared" si="5"/>
        <v>7</v>
      </c>
      <c r="I34" s="26">
        <f t="shared" si="5"/>
        <v>7</v>
      </c>
      <c r="J34" s="26">
        <f t="shared" si="5"/>
        <v>4</v>
      </c>
      <c r="K34" s="26">
        <f t="shared" si="5"/>
        <v>9</v>
      </c>
      <c r="L34" s="26">
        <f t="shared" si="5"/>
        <v>7</v>
      </c>
      <c r="M34" s="26">
        <f t="shared" si="5"/>
        <v>12</v>
      </c>
      <c r="N34" s="26">
        <f t="shared" si="5"/>
        <v>1</v>
      </c>
      <c r="O34" s="26">
        <f t="shared" si="5"/>
        <v>5</v>
      </c>
      <c r="P34" s="26">
        <f t="shared" si="5"/>
        <v>7</v>
      </c>
      <c r="Q34" s="26">
        <f t="shared" si="5"/>
        <v>2</v>
      </c>
      <c r="R34" s="26">
        <f t="shared" si="5"/>
        <v>11</v>
      </c>
      <c r="S34" s="26">
        <f t="shared" si="5"/>
        <v>5</v>
      </c>
      <c r="T34" s="26">
        <f t="shared" si="5"/>
        <v>5</v>
      </c>
      <c r="U34" s="26">
        <f t="shared" si="5"/>
        <v>1</v>
      </c>
      <c r="V34" s="68"/>
      <c r="W34" s="69"/>
      <c r="X34" s="34"/>
      <c r="Y34" s="34"/>
      <c r="Z34" s="33"/>
      <c r="AA34" s="43"/>
      <c r="AB34" s="42"/>
    </row>
    <row r="35" spans="1:38" x14ac:dyDescent="0.25">
      <c r="B35" s="27">
        <f>B34/Анализ!$E$7</f>
        <v>0.875</v>
      </c>
      <c r="C35" s="27">
        <f>C34/Анализ!$E$7</f>
        <v>0.125</v>
      </c>
      <c r="D35" s="27">
        <f>D34/Анализ!$E$7</f>
        <v>8.3333333333333329E-2</v>
      </c>
      <c r="E35" s="27">
        <f>E34/Анализ!$E$7</f>
        <v>0.79166666666666663</v>
      </c>
      <c r="F35" s="27">
        <f>F34/Анализ!$E$7</f>
        <v>0.5</v>
      </c>
      <c r="G35" s="27">
        <f>G34/Анализ!$E$7</f>
        <v>0.58333333333333337</v>
      </c>
      <c r="H35" s="27">
        <f>H34/Анализ!$E$7</f>
        <v>0.29166666666666669</v>
      </c>
      <c r="I35" s="27">
        <f>I34/Анализ!$E$7</f>
        <v>0.29166666666666669</v>
      </c>
      <c r="J35" s="27">
        <f>J34/Анализ!$E$7</f>
        <v>0.16666666666666666</v>
      </c>
      <c r="K35" s="27">
        <f>K34/Анализ!$E$7</f>
        <v>0.375</v>
      </c>
      <c r="L35" s="27">
        <f>L34/Анализ!$E$7</f>
        <v>0.29166666666666669</v>
      </c>
      <c r="M35" s="27">
        <f>M34/Анализ!$E$7</f>
        <v>0.5</v>
      </c>
      <c r="N35" s="27">
        <f>N34/Анализ!$E$7</f>
        <v>4.1666666666666664E-2</v>
      </c>
      <c r="O35" s="27">
        <f>O34/Анализ!$E$7</f>
        <v>0.20833333333333334</v>
      </c>
      <c r="P35" s="27">
        <f>P34/Анализ!$E$7</f>
        <v>0.29166666666666669</v>
      </c>
      <c r="Q35" s="27">
        <f>Q34/Анализ!$E$7</f>
        <v>8.3333333333333329E-2</v>
      </c>
      <c r="R35" s="27">
        <f>R34/Анализ!$E$7</f>
        <v>0.45833333333333331</v>
      </c>
      <c r="S35" s="27">
        <f>S34/Анализ!$E$7</f>
        <v>0.20833333333333334</v>
      </c>
      <c r="T35" s="27">
        <f>T34/Анализ!$E$7</f>
        <v>0.20833333333333334</v>
      </c>
      <c r="U35" s="27">
        <f>U34/Анализ!$E$7</f>
        <v>4.1666666666666664E-2</v>
      </c>
      <c r="AA35" s="18" t="s">
        <v>28</v>
      </c>
      <c r="AB35" s="18" t="s">
        <v>29</v>
      </c>
      <c r="AC35" s="18" t="s">
        <v>30</v>
      </c>
    </row>
  </sheetData>
  <mergeCells count="3">
    <mergeCell ref="V34:W34"/>
    <mergeCell ref="A6:U7"/>
    <mergeCell ref="A2:W4"/>
  </mergeCells>
  <phoneticPr fontId="22" type="noConversion"/>
  <conditionalFormatting sqref="AA10:AA33">
    <cfRule type="cellIs" dxfId="6" priority="6" operator="lessThanOrEqual">
      <formula>-2</formula>
    </cfRule>
  </conditionalFormatting>
  <conditionalFormatting sqref="Z10:Z33">
    <cfRule type="containsText" dxfId="5" priority="1" operator="containsText" text="подтвердил">
      <formula>NOT(ISERROR(SEARCH("подтвердил",Z10)))</formula>
    </cfRule>
    <cfRule type="containsText" dxfId="4" priority="2" operator="containsText" text="подтвердил">
      <formula>NOT(ISERROR(SEARCH("подтвердил",Z10)))</formula>
    </cfRule>
    <cfRule type="containsText" dxfId="3" priority="3" operator="containsText" text="повысил">
      <formula>NOT(ISERROR(SEARCH("повысил",Z10)))</formula>
    </cfRule>
    <cfRule type="containsText" dxfId="2" priority="4" operator="containsText" text="понизил">
      <formula>NOT(ISERROR(SEARCH("понизил",Z10)))</formula>
    </cfRule>
    <cfRule type="containsText" dxfId="1" priority="5" operator="containsText" text="потвердил">
      <formula>NOT(ISERROR(SEARCH("потвердил",Z10)))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6"/>
  <sheetViews>
    <sheetView tabSelected="1" topLeftCell="A28" zoomScale="85" zoomScaleNormal="85" workbookViewId="0">
      <selection activeCell="E26" sqref="E26:AJ26"/>
    </sheetView>
  </sheetViews>
  <sheetFormatPr defaultRowHeight="15" x14ac:dyDescent="0.25"/>
  <cols>
    <col min="4" max="4" width="5" customWidth="1"/>
    <col min="5" max="8" width="7.7109375" customWidth="1"/>
    <col min="9" max="9" width="9.5703125" customWidth="1"/>
    <col min="10" max="26" width="7.7109375" customWidth="1"/>
    <col min="27" max="27" width="10.85546875" customWidth="1"/>
    <col min="28" max="38" width="7.7109375" customWidth="1"/>
    <col min="41" max="41" width="5.85546875" customWidth="1"/>
    <col min="42" max="42" width="4.85546875" customWidth="1"/>
    <col min="43" max="43" width="5" customWidth="1"/>
    <col min="44" max="44" width="4.85546875" customWidth="1"/>
    <col min="45" max="45" width="5.140625" customWidth="1"/>
    <col min="46" max="46" width="4.85546875" customWidth="1"/>
    <col min="47" max="47" width="5" customWidth="1"/>
    <col min="48" max="48" width="5.140625" customWidth="1"/>
    <col min="49" max="50" width="4.85546875" customWidth="1"/>
    <col min="51" max="51" width="5.42578125" customWidth="1"/>
    <col min="52" max="52" width="4.42578125" customWidth="1"/>
    <col min="53" max="53" width="5.42578125" customWidth="1"/>
    <col min="54" max="54" width="5.28515625" customWidth="1"/>
    <col min="55" max="56" width="6.28515625" customWidth="1"/>
    <col min="57" max="57" width="7.7109375" customWidth="1"/>
    <col min="58" max="58" width="5.85546875" customWidth="1"/>
    <col min="59" max="59" width="5.42578125" customWidth="1"/>
    <col min="60" max="60" width="5.85546875" customWidth="1"/>
    <col min="61" max="61" width="6.7109375" customWidth="1"/>
    <col min="62" max="62" width="8.28515625" customWidth="1"/>
  </cols>
  <sheetData>
    <row r="1" spans="1:43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1"/>
      <c r="AN1" s="1"/>
      <c r="AO1" s="1"/>
      <c r="AP1" s="1"/>
      <c r="AQ1" s="1"/>
    </row>
    <row r="2" spans="1:43" ht="21" thickBot="1" x14ac:dyDescent="0.35">
      <c r="A2" s="100" t="s">
        <v>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1:43" ht="21" x14ac:dyDescent="0.35">
      <c r="C3" s="117" t="s">
        <v>19</v>
      </c>
      <c r="D3" s="117"/>
      <c r="E3" s="117"/>
      <c r="F3" s="117"/>
      <c r="G3" s="118"/>
      <c r="H3" s="5" t="s">
        <v>55</v>
      </c>
      <c r="I3" s="6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A3" s="9">
        <v>2020</v>
      </c>
      <c r="AC3" s="104" t="s">
        <v>0</v>
      </c>
      <c r="AD3" s="76"/>
      <c r="AE3" s="76"/>
      <c r="AF3" s="76"/>
      <c r="AG3" s="76"/>
      <c r="AH3" s="76"/>
      <c r="AI3" s="76"/>
      <c r="AJ3" s="76"/>
      <c r="AK3" s="76"/>
      <c r="AL3" s="105"/>
    </row>
    <row r="4" spans="1:43" ht="15.75" x14ac:dyDescent="0.25">
      <c r="A4" s="111" t="s">
        <v>1</v>
      </c>
      <c r="B4" s="112"/>
      <c r="C4" s="112"/>
      <c r="D4" s="112"/>
      <c r="E4" s="112"/>
      <c r="F4" s="112"/>
      <c r="G4" s="112"/>
      <c r="H4" s="113" t="s">
        <v>56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  <c r="Z4" s="114"/>
      <c r="AA4" s="114"/>
      <c r="AB4" s="114"/>
      <c r="AC4" s="113"/>
      <c r="AD4" s="113"/>
      <c r="AE4" s="113"/>
      <c r="AF4" s="115"/>
      <c r="AG4" s="115"/>
      <c r="AH4" s="115"/>
      <c r="AI4" s="115"/>
      <c r="AJ4" s="115"/>
      <c r="AK4" s="115"/>
      <c r="AL4" s="116"/>
    </row>
    <row r="5" spans="1:43" ht="19.5" x14ac:dyDescent="0.35">
      <c r="A5" s="11" t="s">
        <v>2</v>
      </c>
      <c r="B5" s="10"/>
      <c r="C5" s="10"/>
      <c r="D5" s="108" t="s">
        <v>12</v>
      </c>
      <c r="E5" s="109"/>
      <c r="F5" s="109"/>
      <c r="G5" s="109"/>
      <c r="H5" s="109"/>
      <c r="I5" s="110"/>
      <c r="J5" s="25">
        <v>10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12"/>
      <c r="Y5" s="15"/>
      <c r="Z5" s="16"/>
      <c r="AA5" s="16"/>
      <c r="AB5" s="17"/>
      <c r="AC5" s="106"/>
      <c r="AD5" s="106"/>
      <c r="AE5" s="106"/>
      <c r="AF5" s="106"/>
      <c r="AG5" s="106"/>
      <c r="AH5" s="106"/>
      <c r="AI5" s="106"/>
      <c r="AJ5" s="106"/>
      <c r="AK5" s="106"/>
      <c r="AL5" s="107"/>
    </row>
    <row r="6" spans="1:43" ht="31.5" customHeight="1" x14ac:dyDescent="0.25">
      <c r="A6" s="97" t="s">
        <v>3</v>
      </c>
      <c r="B6" s="98"/>
      <c r="C6" s="98" t="s">
        <v>4</v>
      </c>
      <c r="D6" s="98"/>
      <c r="E6" s="99" t="s">
        <v>13</v>
      </c>
      <c r="F6" s="99"/>
      <c r="G6" s="99"/>
      <c r="H6" s="36">
        <v>5</v>
      </c>
      <c r="I6" s="36">
        <v>4</v>
      </c>
      <c r="J6" s="36">
        <v>3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>
        <v>2</v>
      </c>
      <c r="Y6" s="13" t="s">
        <v>10</v>
      </c>
      <c r="Z6" s="13" t="s">
        <v>11</v>
      </c>
      <c r="AA6" s="14" t="s">
        <v>14</v>
      </c>
      <c r="AB6" s="7"/>
      <c r="AC6" s="7"/>
      <c r="AD6" s="3"/>
      <c r="AE6" s="3"/>
      <c r="AF6" s="3"/>
      <c r="AG6" s="3"/>
      <c r="AH6" s="3"/>
      <c r="AI6" s="3"/>
      <c r="AJ6" s="3"/>
      <c r="AK6" s="3"/>
      <c r="AL6" s="4"/>
    </row>
    <row r="7" spans="1:43" ht="20.25" x14ac:dyDescent="0.3">
      <c r="A7" s="91" t="s">
        <v>71</v>
      </c>
      <c r="B7" s="91"/>
      <c r="C7" s="92">
        <v>32</v>
      </c>
      <c r="D7" s="92"/>
      <c r="E7" s="93">
        <v>24</v>
      </c>
      <c r="F7" s="93"/>
      <c r="G7" s="93"/>
      <c r="H7" s="37">
        <f>Поэлементный!Y2</f>
        <v>0</v>
      </c>
      <c r="I7" s="37">
        <f>Поэлементный!Y3</f>
        <v>0</v>
      </c>
      <c r="J7" s="37">
        <f>Поэлементный!Y4</f>
        <v>7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>
        <v>18</v>
      </c>
      <c r="Y7" s="23">
        <f>(H7+I7)/E7</f>
        <v>0</v>
      </c>
      <c r="Z7" s="23">
        <f>(H7+I7+J7)/E7</f>
        <v>0.29166666666666669</v>
      </c>
      <c r="AA7" s="24">
        <f>X7/E7</f>
        <v>0.75</v>
      </c>
      <c r="AB7" s="7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43" ht="15.75" x14ac:dyDescent="0.25">
      <c r="A8" s="89" t="s">
        <v>5</v>
      </c>
      <c r="B8" s="90"/>
      <c r="C8" s="90"/>
      <c r="D8" s="90"/>
      <c r="E8" s="94" t="s">
        <v>6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</row>
    <row r="9" spans="1:43" ht="15.75" x14ac:dyDescent="0.25">
      <c r="A9" s="89"/>
      <c r="B9" s="90"/>
      <c r="C9" s="90"/>
      <c r="D9" s="90"/>
      <c r="E9" s="39" t="str">
        <f>Поэлементный!B9</f>
        <v>1(1)</v>
      </c>
      <c r="F9" s="39" t="str">
        <f>Поэлементный!C9</f>
        <v>1(2)</v>
      </c>
      <c r="G9" s="39" t="str">
        <f>Поэлементный!D9</f>
        <v>1(3)</v>
      </c>
      <c r="H9" s="39" t="str">
        <f>Поэлементный!E9</f>
        <v>2(1)</v>
      </c>
      <c r="I9" s="39" t="str">
        <f>Поэлементный!F9</f>
        <v>2(2)</v>
      </c>
      <c r="J9" s="39" t="str">
        <f>Поэлементный!G9</f>
        <v>3(1)</v>
      </c>
      <c r="K9" s="39" t="str">
        <f>Поэлементный!H9</f>
        <v>3(2)</v>
      </c>
      <c r="L9" s="39" t="s">
        <v>44</v>
      </c>
      <c r="M9" s="39" t="s">
        <v>45</v>
      </c>
      <c r="N9" s="39" t="s">
        <v>46</v>
      </c>
      <c r="O9" s="39">
        <v>5</v>
      </c>
      <c r="P9" s="39" t="s">
        <v>48</v>
      </c>
      <c r="Q9" s="39" t="s">
        <v>49</v>
      </c>
      <c r="R9" s="39" t="s">
        <v>50</v>
      </c>
      <c r="S9" s="39" t="s">
        <v>51</v>
      </c>
      <c r="T9" s="39">
        <v>8</v>
      </c>
      <c r="U9" s="39">
        <v>9</v>
      </c>
      <c r="V9" s="39" t="str">
        <f>Поэлементный!S9</f>
        <v>10к1</v>
      </c>
      <c r="W9" s="39" t="str">
        <f>Поэлементный!T9</f>
        <v>10к2</v>
      </c>
      <c r="X9" s="39" t="str">
        <f>Поэлементный!U9</f>
        <v>10к3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</row>
    <row r="10" spans="1:43" ht="15.75" x14ac:dyDescent="0.25">
      <c r="A10" s="83" t="str">
        <f>A7</f>
        <v>6в</v>
      </c>
      <c r="B10" s="84"/>
      <c r="C10" s="84"/>
      <c r="D10" s="85"/>
      <c r="E10" s="21">
        <f>Поэлементный!B34</f>
        <v>21</v>
      </c>
      <c r="F10" s="21">
        <f>Поэлементный!C34</f>
        <v>3</v>
      </c>
      <c r="G10" s="21">
        <f>Поэлементный!D34</f>
        <v>2</v>
      </c>
      <c r="H10" s="21">
        <f>Поэлементный!E34</f>
        <v>19</v>
      </c>
      <c r="I10" s="21">
        <f>Поэлементный!F34</f>
        <v>12</v>
      </c>
      <c r="J10" s="21">
        <f>Поэлементный!G34</f>
        <v>14</v>
      </c>
      <c r="K10" s="21">
        <f>Поэлементный!H34</f>
        <v>7</v>
      </c>
      <c r="L10" s="21">
        <f>Поэлементный!I34</f>
        <v>7</v>
      </c>
      <c r="M10" s="21">
        <f>Поэлементный!J34</f>
        <v>4</v>
      </c>
      <c r="N10" s="21">
        <f>Поэлементный!K34</f>
        <v>9</v>
      </c>
      <c r="O10" s="21">
        <f>Поэлементный!L34</f>
        <v>7</v>
      </c>
      <c r="P10" s="21">
        <f>Поэлементный!M34</f>
        <v>12</v>
      </c>
      <c r="Q10" s="21">
        <f>Поэлементный!N34</f>
        <v>1</v>
      </c>
      <c r="R10" s="21">
        <f>Поэлементный!O34</f>
        <v>5</v>
      </c>
      <c r="S10" s="21">
        <f>Поэлементный!P34</f>
        <v>7</v>
      </c>
      <c r="T10" s="21">
        <f>Поэлементный!Q34</f>
        <v>2</v>
      </c>
      <c r="U10" s="21">
        <f>Поэлементный!R34</f>
        <v>11</v>
      </c>
      <c r="V10" s="21">
        <f>Поэлементный!S34</f>
        <v>5</v>
      </c>
      <c r="W10" s="21">
        <f>Поэлементный!T34</f>
        <v>5</v>
      </c>
      <c r="X10" s="21">
        <f>Поэлементный!U34</f>
        <v>1</v>
      </c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43" x14ac:dyDescent="0.25">
      <c r="A11" s="86"/>
      <c r="B11" s="87"/>
      <c r="C11" s="87"/>
      <c r="D11" s="88"/>
      <c r="E11" s="22">
        <f t="shared" ref="E11:X11" si="0">E10/$E$7</f>
        <v>0.875</v>
      </c>
      <c r="F11" s="22">
        <f t="shared" si="0"/>
        <v>0.125</v>
      </c>
      <c r="G11" s="22">
        <f t="shared" si="0"/>
        <v>8.3333333333333329E-2</v>
      </c>
      <c r="H11" s="22">
        <f t="shared" si="0"/>
        <v>0.79166666666666663</v>
      </c>
      <c r="I11" s="22">
        <f t="shared" si="0"/>
        <v>0.5</v>
      </c>
      <c r="J11" s="22">
        <f t="shared" si="0"/>
        <v>0.58333333333333337</v>
      </c>
      <c r="K11" s="22">
        <f t="shared" si="0"/>
        <v>0.29166666666666669</v>
      </c>
      <c r="L11" s="22">
        <f t="shared" si="0"/>
        <v>0.29166666666666669</v>
      </c>
      <c r="M11" s="22">
        <f t="shared" si="0"/>
        <v>0.16666666666666666</v>
      </c>
      <c r="N11" s="22">
        <f t="shared" si="0"/>
        <v>0.375</v>
      </c>
      <c r="O11" s="22">
        <f t="shared" si="0"/>
        <v>0.29166666666666669</v>
      </c>
      <c r="P11" s="22">
        <f t="shared" si="0"/>
        <v>0.5</v>
      </c>
      <c r="Q11" s="22">
        <f t="shared" si="0"/>
        <v>4.1666666666666664E-2</v>
      </c>
      <c r="R11" s="22">
        <f t="shared" si="0"/>
        <v>0.20833333333333334</v>
      </c>
      <c r="S11" s="22">
        <f t="shared" si="0"/>
        <v>0.29166666666666669</v>
      </c>
      <c r="T11" s="22">
        <f t="shared" si="0"/>
        <v>8.3333333333333329E-2</v>
      </c>
      <c r="U11" s="22">
        <f t="shared" si="0"/>
        <v>0.45833333333333331</v>
      </c>
      <c r="V11" s="22">
        <f t="shared" si="0"/>
        <v>0.20833333333333334</v>
      </c>
      <c r="W11" s="22">
        <f t="shared" si="0"/>
        <v>0.20833333333333334</v>
      </c>
      <c r="X11" s="22">
        <f t="shared" si="0"/>
        <v>4.1666666666666664E-2</v>
      </c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43" ht="15.75" x14ac:dyDescent="0.25">
      <c r="A12" s="78" t="s">
        <v>22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  <c r="AK12" s="50"/>
      <c r="AL12" s="50"/>
    </row>
    <row r="13" spans="1:43" ht="19.899999999999999" customHeight="1" x14ac:dyDescent="0.25">
      <c r="A13" s="75" t="s">
        <v>7</v>
      </c>
      <c r="B13" s="76"/>
      <c r="C13" s="76"/>
      <c r="D13" s="77"/>
      <c r="E13" s="81" t="s">
        <v>37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50"/>
      <c r="AL13" s="50"/>
    </row>
    <row r="14" spans="1:43" ht="24" customHeight="1" x14ac:dyDescent="0.25">
      <c r="A14" s="74" t="s">
        <v>39</v>
      </c>
      <c r="B14" s="74"/>
      <c r="C14" s="74"/>
      <c r="D14" s="74"/>
      <c r="E14" s="73" t="s">
        <v>59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50"/>
      <c r="AL14" s="50"/>
    </row>
    <row r="15" spans="1:43" ht="24" customHeight="1" x14ac:dyDescent="0.25">
      <c r="A15" s="74" t="s">
        <v>40</v>
      </c>
      <c r="B15" s="74"/>
      <c r="C15" s="74"/>
      <c r="D15" s="74"/>
      <c r="E15" s="73" t="s">
        <v>60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50"/>
      <c r="AL15" s="50"/>
    </row>
    <row r="16" spans="1:43" ht="26.25" customHeight="1" x14ac:dyDescent="0.25">
      <c r="A16" s="72" t="s">
        <v>47</v>
      </c>
      <c r="B16" s="72"/>
      <c r="C16" s="72"/>
      <c r="D16" s="72"/>
      <c r="E16" s="73" t="s">
        <v>61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50"/>
      <c r="AL16" s="50"/>
    </row>
    <row r="17" spans="1:38" ht="21" customHeight="1" x14ac:dyDescent="0.25">
      <c r="A17" s="72" t="s">
        <v>57</v>
      </c>
      <c r="B17" s="72"/>
      <c r="C17" s="72"/>
      <c r="D17" s="72"/>
      <c r="E17" s="73" t="s">
        <v>62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50"/>
      <c r="AL17" s="50"/>
    </row>
    <row r="18" spans="1:38" ht="21.75" customHeight="1" x14ac:dyDescent="0.25">
      <c r="A18" s="72" t="s">
        <v>45</v>
      </c>
      <c r="B18" s="72"/>
      <c r="C18" s="72"/>
      <c r="D18" s="72"/>
      <c r="E18" s="73" t="s">
        <v>63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50"/>
      <c r="AL18" s="50"/>
    </row>
    <row r="19" spans="1:38" ht="21.75" customHeight="1" x14ac:dyDescent="0.25">
      <c r="A19" s="72" t="s">
        <v>46</v>
      </c>
      <c r="B19" s="72"/>
      <c r="C19" s="72"/>
      <c r="D19" s="72"/>
      <c r="E19" s="73" t="s">
        <v>64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50"/>
      <c r="AL19" s="50"/>
    </row>
    <row r="20" spans="1:38" ht="24" customHeight="1" x14ac:dyDescent="0.25">
      <c r="A20" s="72">
        <v>5</v>
      </c>
      <c r="B20" s="72"/>
      <c r="C20" s="72"/>
      <c r="D20" s="72"/>
      <c r="E20" s="73" t="s">
        <v>65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8" ht="22.5" customHeight="1" x14ac:dyDescent="0.25">
      <c r="A21" s="82" t="s">
        <v>49</v>
      </c>
      <c r="B21" s="82"/>
      <c r="C21" s="82"/>
      <c r="D21" s="82"/>
      <c r="E21" s="73" t="s">
        <v>66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</row>
    <row r="22" spans="1:38" ht="22.5" customHeight="1" x14ac:dyDescent="0.25">
      <c r="A22" s="72" t="s">
        <v>58</v>
      </c>
      <c r="B22" s="72"/>
      <c r="C22" s="72"/>
      <c r="D22" s="72"/>
      <c r="E22" s="73" t="s">
        <v>67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8" ht="26.25" customHeight="1" x14ac:dyDescent="0.25">
      <c r="A23" s="72" t="s">
        <v>51</v>
      </c>
      <c r="B23" s="72"/>
      <c r="C23" s="72"/>
      <c r="D23" s="72"/>
      <c r="E23" s="73" t="s">
        <v>68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8" ht="24" customHeight="1" x14ac:dyDescent="0.25">
      <c r="A24" s="72">
        <v>8</v>
      </c>
      <c r="B24" s="72"/>
      <c r="C24" s="72"/>
      <c r="D24" s="72"/>
      <c r="E24" s="73" t="s">
        <v>69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8" ht="35.25" customHeight="1" x14ac:dyDescent="0.25">
      <c r="A25" s="72">
        <v>9</v>
      </c>
      <c r="B25" s="72"/>
      <c r="C25" s="72"/>
      <c r="D25" s="72"/>
      <c r="E25" s="73" t="s">
        <v>70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8" ht="24.75" customHeight="1" x14ac:dyDescent="0.25">
      <c r="A26" s="72">
        <v>10</v>
      </c>
      <c r="B26" s="72"/>
      <c r="C26" s="72"/>
      <c r="D26" s="72"/>
      <c r="E26" s="73" t="s">
        <v>72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</sheetData>
  <mergeCells count="46">
    <mergeCell ref="A6:B6"/>
    <mergeCell ref="C6:D6"/>
    <mergeCell ref="E6:G6"/>
    <mergeCell ref="A2:AL2"/>
    <mergeCell ref="J3:X3"/>
    <mergeCell ref="AC3:AL3"/>
    <mergeCell ref="AC5:AL5"/>
    <mergeCell ref="D5:I5"/>
    <mergeCell ref="A4:G4"/>
    <mergeCell ref="H4:AL4"/>
    <mergeCell ref="C3:G3"/>
    <mergeCell ref="A10:D11"/>
    <mergeCell ref="A8:D9"/>
    <mergeCell ref="A7:B7"/>
    <mergeCell ref="C7:D7"/>
    <mergeCell ref="E7:G7"/>
    <mergeCell ref="E8:AL8"/>
    <mergeCell ref="A14:D14"/>
    <mergeCell ref="A13:D13"/>
    <mergeCell ref="A23:D23"/>
    <mergeCell ref="A12:AJ12"/>
    <mergeCell ref="E13:AJ13"/>
    <mergeCell ref="E14:AJ14"/>
    <mergeCell ref="E19:AJ19"/>
    <mergeCell ref="E20:AJ20"/>
    <mergeCell ref="E21:AJ21"/>
    <mergeCell ref="E23:AJ23"/>
    <mergeCell ref="A20:D20"/>
    <mergeCell ref="A19:D19"/>
    <mergeCell ref="A21:D21"/>
    <mergeCell ref="A18:D18"/>
    <mergeCell ref="E17:AJ17"/>
    <mergeCell ref="E18:AJ18"/>
    <mergeCell ref="A22:D22"/>
    <mergeCell ref="E22:AJ22"/>
    <mergeCell ref="A15:D15"/>
    <mergeCell ref="E15:AJ15"/>
    <mergeCell ref="A16:D16"/>
    <mergeCell ref="E16:AJ16"/>
    <mergeCell ref="A17:D17"/>
    <mergeCell ref="A25:D25"/>
    <mergeCell ref="E25:AJ25"/>
    <mergeCell ref="A24:D24"/>
    <mergeCell ref="A26:D26"/>
    <mergeCell ref="E24:AJ24"/>
    <mergeCell ref="E26:AJ26"/>
  </mergeCells>
  <phoneticPr fontId="22" type="noConversion"/>
  <conditionalFormatting sqref="Z7">
    <cfRule type="cellIs" dxfId="0" priority="1" operator="lessThan">
      <formula>0.5</formula>
    </cfRule>
  </conditionalFormatting>
  <dataValidations count="2">
    <dataValidation type="list" allowBlank="1" showInputMessage="1" showErrorMessage="1" sqref="AC5 Y3 I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85" zoomScaleNormal="85" workbookViewId="0">
      <selection activeCell="A14" sqref="A14:R14"/>
    </sheetView>
  </sheetViews>
  <sheetFormatPr defaultRowHeight="15" x14ac:dyDescent="0.25"/>
  <sheetData>
    <row r="1" spans="1:18" ht="21" thickBot="1" x14ac:dyDescent="0.35">
      <c r="A1" s="148" t="str">
        <f>Анализ!A2</f>
        <v xml:space="preserve">Анализ ВПР в рамках класса  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50"/>
      <c r="R1" s="150"/>
    </row>
    <row r="2" spans="1:18" ht="15.75" x14ac:dyDescent="0.25">
      <c r="A2" s="151" t="s">
        <v>55</v>
      </c>
      <c r="B2" s="152"/>
      <c r="C2" s="152"/>
      <c r="D2" s="152"/>
      <c r="E2" s="152"/>
      <c r="F2" s="153"/>
      <c r="G2" t="s">
        <v>75</v>
      </c>
      <c r="H2" t="s">
        <v>21</v>
      </c>
      <c r="I2" s="103"/>
      <c r="J2" s="103"/>
      <c r="K2" s="158"/>
      <c r="L2" s="159"/>
      <c r="M2" s="159"/>
      <c r="N2" s="160"/>
      <c r="O2" s="112" t="str">
        <f>Анализ!AC3</f>
        <v>учебный год</v>
      </c>
      <c r="P2" s="112"/>
      <c r="Q2" s="112"/>
      <c r="R2" s="112"/>
    </row>
    <row r="3" spans="1:18" ht="16.5" thickBot="1" x14ac:dyDescent="0.3">
      <c r="A3" s="111" t="s">
        <v>1</v>
      </c>
      <c r="B3" s="112"/>
      <c r="C3" s="112"/>
      <c r="D3" s="112"/>
      <c r="E3" s="112"/>
      <c r="F3" s="112"/>
      <c r="G3" s="157" t="str">
        <f>Анализ!H4</f>
        <v>Троян Елена ивановна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5.75" x14ac:dyDescent="0.25">
      <c r="A4" s="154" t="s">
        <v>8</v>
      </c>
      <c r="B4" s="155"/>
      <c r="C4" s="155"/>
      <c r="D4" s="155"/>
      <c r="E4" s="155"/>
      <c r="F4" s="155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5" customHeight="1" x14ac:dyDescent="0.25">
      <c r="A5" s="119" t="s">
        <v>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</row>
    <row r="6" spans="1:18" ht="15" customHeight="1" x14ac:dyDescent="0.25">
      <c r="A6" s="119" t="s">
        <v>73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1:18" ht="15" customHeight="1" x14ac:dyDescent="0.25">
      <c r="A7" s="119" t="s">
        <v>64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1:18" ht="15" customHeight="1" x14ac:dyDescent="0.25">
      <c r="A8" s="119" t="s">
        <v>65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</row>
    <row r="9" spans="1:18" ht="17.25" customHeight="1" x14ac:dyDescent="0.25">
      <c r="A9" s="119" t="s">
        <v>66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</row>
    <row r="10" spans="1:18" ht="17.25" customHeight="1" x14ac:dyDescent="0.25">
      <c r="A10" s="119" t="s">
        <v>67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</row>
    <row r="11" spans="1:18" ht="17.25" customHeight="1" x14ac:dyDescent="0.25">
      <c r="A11" s="119" t="s">
        <v>74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18" ht="17.25" customHeight="1" x14ac:dyDescent="0.25">
      <c r="A12" s="119" t="s">
        <v>69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</row>
    <row r="13" spans="1:18" ht="34.5" customHeight="1" x14ac:dyDescent="0.25">
      <c r="A13" s="119" t="s">
        <v>70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</row>
    <row r="14" spans="1:18" ht="15.75" x14ac:dyDescent="0.25">
      <c r="A14" s="119" t="s">
        <v>72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</row>
    <row r="15" spans="1:18" x14ac:dyDescent="0.2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</row>
    <row r="16" spans="1:18" ht="15.75" x14ac:dyDescent="0.25">
      <c r="A16" s="167" t="s">
        <v>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68"/>
    </row>
    <row r="17" spans="1:18" ht="17.25" customHeight="1" thickBot="1" x14ac:dyDescent="0.3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3"/>
    </row>
    <row r="18" spans="1:18" ht="16.5" customHeight="1" thickBot="1" x14ac:dyDescent="0.3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/>
    </row>
    <row r="19" spans="1:18" ht="15.75" thickBot="1" x14ac:dyDescent="0.3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2"/>
    </row>
    <row r="20" spans="1:18" ht="15.75" thickBot="1" x14ac:dyDescent="0.3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</row>
    <row r="21" spans="1:18" ht="15.75" thickBot="1" x14ac:dyDescent="0.3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</row>
    <row r="22" spans="1:18" ht="15.75" thickBot="1" x14ac:dyDescent="0.3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</row>
    <row r="23" spans="1:18" ht="15.75" thickBot="1" x14ac:dyDescent="0.3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</row>
    <row r="24" spans="1:18" ht="15.75" thickBot="1" x14ac:dyDescent="0.3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2"/>
    </row>
    <row r="25" spans="1:18" ht="15.75" thickBot="1" x14ac:dyDescent="0.3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</row>
    <row r="26" spans="1:18" x14ac:dyDescent="0.2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</row>
    <row r="27" spans="1:18" ht="15.75" x14ac:dyDescent="0.25">
      <c r="A27" s="143" t="s">
        <v>18</v>
      </c>
      <c r="B27" s="144"/>
      <c r="C27" s="139" t="s">
        <v>16</v>
      </c>
      <c r="D27" s="139"/>
      <c r="E27" s="139"/>
      <c r="F27" s="139"/>
      <c r="G27" s="139"/>
      <c r="H27" s="139"/>
      <c r="I27" s="139"/>
      <c r="J27" s="140" t="s">
        <v>18</v>
      </c>
      <c r="K27" s="141"/>
      <c r="L27" s="142" t="s">
        <v>17</v>
      </c>
      <c r="M27" s="140"/>
      <c r="N27" s="140"/>
      <c r="O27" s="140"/>
      <c r="P27" s="140"/>
      <c r="Q27" s="140"/>
      <c r="R27" s="141"/>
    </row>
    <row r="28" spans="1:18" ht="15.75" x14ac:dyDescent="0.25">
      <c r="A28" s="122" t="s">
        <v>78</v>
      </c>
      <c r="B28" s="123"/>
      <c r="C28" s="124" t="s">
        <v>76</v>
      </c>
      <c r="D28" s="125"/>
      <c r="E28" s="125"/>
      <c r="F28" s="125"/>
      <c r="G28" s="125"/>
      <c r="H28" s="125"/>
      <c r="I28" s="126"/>
      <c r="J28" s="127"/>
      <c r="K28" s="128"/>
      <c r="L28" s="129"/>
      <c r="M28" s="127"/>
      <c r="N28" s="127"/>
      <c r="O28" s="127"/>
      <c r="P28" s="127"/>
      <c r="Q28" s="127"/>
      <c r="R28" s="128"/>
    </row>
    <row r="29" spans="1:18" ht="18.75" customHeight="1" x14ac:dyDescent="0.25">
      <c r="A29" s="122" t="s">
        <v>77</v>
      </c>
      <c r="B29" s="123"/>
      <c r="C29" s="124" t="s">
        <v>82</v>
      </c>
      <c r="D29" s="125"/>
      <c r="E29" s="125"/>
      <c r="F29" s="125"/>
      <c r="G29" s="125"/>
      <c r="H29" s="125"/>
      <c r="I29" s="126"/>
      <c r="J29" s="127"/>
      <c r="K29" s="128"/>
      <c r="L29" s="129"/>
      <c r="M29" s="127"/>
      <c r="N29" s="127"/>
      <c r="O29" s="127"/>
      <c r="P29" s="127"/>
      <c r="Q29" s="127"/>
      <c r="R29" s="128"/>
    </row>
    <row r="30" spans="1:18" ht="18" customHeight="1" x14ac:dyDescent="0.25">
      <c r="A30" s="122" t="s">
        <v>79</v>
      </c>
      <c r="B30" s="123"/>
      <c r="C30" s="124" t="s">
        <v>83</v>
      </c>
      <c r="D30" s="125"/>
      <c r="E30" s="125"/>
      <c r="F30" s="125"/>
      <c r="G30" s="125"/>
      <c r="H30" s="125"/>
      <c r="I30" s="126"/>
      <c r="J30" s="127"/>
      <c r="K30" s="128"/>
      <c r="L30" s="129"/>
      <c r="M30" s="127"/>
      <c r="N30" s="127"/>
      <c r="O30" s="127"/>
      <c r="P30" s="127"/>
      <c r="Q30" s="127"/>
      <c r="R30" s="128"/>
    </row>
    <row r="31" spans="1:18" ht="31.5" customHeight="1" x14ac:dyDescent="0.25">
      <c r="A31" s="122" t="s">
        <v>80</v>
      </c>
      <c r="B31" s="123"/>
      <c r="C31" s="133" t="s">
        <v>84</v>
      </c>
      <c r="D31" s="134"/>
      <c r="E31" s="134"/>
      <c r="F31" s="134"/>
      <c r="G31" s="134"/>
      <c r="H31" s="134"/>
      <c r="I31" s="135"/>
      <c r="J31" s="127"/>
      <c r="K31" s="128"/>
      <c r="L31" s="129"/>
      <c r="M31" s="127"/>
      <c r="N31" s="127"/>
      <c r="O31" s="127"/>
      <c r="P31" s="127"/>
      <c r="Q31" s="127"/>
      <c r="R31" s="128"/>
    </row>
    <row r="32" spans="1:18" ht="15.75" x14ac:dyDescent="0.25">
      <c r="A32" s="122" t="s">
        <v>81</v>
      </c>
      <c r="B32" s="123"/>
      <c r="C32" s="124" t="s">
        <v>85</v>
      </c>
      <c r="D32" s="125"/>
      <c r="E32" s="125"/>
      <c r="F32" s="125"/>
      <c r="G32" s="125"/>
      <c r="H32" s="125"/>
      <c r="I32" s="126"/>
      <c r="J32" s="127"/>
      <c r="K32" s="128"/>
      <c r="L32" s="129"/>
      <c r="M32" s="127"/>
      <c r="N32" s="127"/>
      <c r="O32" s="127"/>
      <c r="P32" s="127"/>
      <c r="Q32" s="127"/>
      <c r="R32" s="128"/>
    </row>
    <row r="33" spans="1:18" ht="42.75" customHeight="1" x14ac:dyDescent="0.25">
      <c r="A33" s="122"/>
      <c r="B33" s="123"/>
      <c r="C33" s="124"/>
      <c r="D33" s="125"/>
      <c r="E33" s="125"/>
      <c r="F33" s="125"/>
      <c r="G33" s="125"/>
      <c r="H33" s="125"/>
      <c r="I33" s="126"/>
      <c r="J33" s="127"/>
      <c r="K33" s="128"/>
      <c r="L33" s="129"/>
      <c r="M33" s="127"/>
      <c r="N33" s="127"/>
      <c r="O33" s="127"/>
      <c r="P33" s="127"/>
      <c r="Q33" s="127"/>
      <c r="R33" s="128"/>
    </row>
    <row r="34" spans="1:18" ht="41.25" customHeight="1" x14ac:dyDescent="0.25">
      <c r="A34" s="122"/>
      <c r="B34" s="123"/>
      <c r="C34" s="124"/>
      <c r="D34" s="125"/>
      <c r="E34" s="125"/>
      <c r="F34" s="125"/>
      <c r="G34" s="125"/>
      <c r="H34" s="125"/>
      <c r="I34" s="126"/>
      <c r="J34" s="127"/>
      <c r="K34" s="128"/>
      <c r="L34" s="129"/>
      <c r="M34" s="127"/>
      <c r="N34" s="127"/>
      <c r="O34" s="127"/>
      <c r="P34" s="127"/>
      <c r="Q34" s="127"/>
      <c r="R34" s="128"/>
    </row>
    <row r="35" spans="1:18" ht="43.5" customHeight="1" x14ac:dyDescent="0.25">
      <c r="A35" s="122"/>
      <c r="B35" s="123"/>
      <c r="C35" s="124"/>
      <c r="D35" s="125"/>
      <c r="E35" s="125"/>
      <c r="F35" s="125"/>
      <c r="G35" s="125"/>
      <c r="H35" s="125"/>
      <c r="I35" s="126"/>
      <c r="J35" s="127"/>
      <c r="K35" s="128"/>
      <c r="L35" s="129"/>
      <c r="M35" s="127"/>
      <c r="N35" s="127"/>
      <c r="O35" s="127"/>
      <c r="P35" s="127"/>
      <c r="Q35" s="127"/>
      <c r="R35" s="128"/>
    </row>
    <row r="36" spans="1:18" ht="38.25" customHeight="1" x14ac:dyDescent="0.25">
      <c r="A36" s="122"/>
      <c r="B36" s="123"/>
      <c r="C36" s="124"/>
      <c r="D36" s="125"/>
      <c r="E36" s="125"/>
      <c r="F36" s="125"/>
      <c r="G36" s="125"/>
      <c r="H36" s="125"/>
      <c r="I36" s="126"/>
      <c r="J36" s="127"/>
      <c r="K36" s="128"/>
      <c r="L36" s="129"/>
      <c r="M36" s="127"/>
      <c r="N36" s="127"/>
      <c r="O36" s="127"/>
      <c r="P36" s="127"/>
      <c r="Q36" s="127"/>
      <c r="R36" s="128"/>
    </row>
    <row r="37" spans="1:18" ht="15.75" x14ac:dyDescent="0.25">
      <c r="A37" s="122"/>
      <c r="B37" s="123"/>
      <c r="C37" s="124"/>
      <c r="D37" s="125"/>
      <c r="E37" s="125"/>
      <c r="F37" s="125"/>
      <c r="G37" s="125"/>
      <c r="H37" s="125"/>
      <c r="I37" s="126"/>
      <c r="J37" s="127"/>
      <c r="K37" s="128"/>
      <c r="L37" s="129"/>
      <c r="M37" s="127"/>
      <c r="N37" s="127"/>
      <c r="O37" s="127"/>
      <c r="P37" s="127"/>
      <c r="Q37" s="127"/>
      <c r="R37" s="128"/>
    </row>
    <row r="38" spans="1:18" ht="47.25" customHeight="1" x14ac:dyDescent="0.25">
      <c r="A38" s="122"/>
      <c r="B38" s="123"/>
      <c r="C38" s="124"/>
      <c r="D38" s="125"/>
      <c r="E38" s="125"/>
      <c r="F38" s="125"/>
      <c r="G38" s="125"/>
      <c r="H38" s="125"/>
      <c r="I38" s="126"/>
      <c r="J38" s="127"/>
      <c r="K38" s="128"/>
      <c r="L38" s="129"/>
      <c r="M38" s="127"/>
      <c r="N38" s="127"/>
      <c r="O38" s="127"/>
      <c r="P38" s="127"/>
      <c r="Q38" s="127"/>
      <c r="R38" s="128"/>
    </row>
    <row r="39" spans="1:18" ht="15.75" x14ac:dyDescent="0.25">
      <c r="A39" s="122"/>
      <c r="B39" s="123"/>
      <c r="C39" s="124"/>
      <c r="D39" s="125"/>
      <c r="E39" s="125"/>
      <c r="F39" s="125"/>
      <c r="G39" s="125"/>
      <c r="H39" s="125"/>
      <c r="I39" s="126"/>
      <c r="J39" s="127"/>
      <c r="K39" s="128"/>
      <c r="L39" s="129"/>
      <c r="M39" s="127"/>
      <c r="N39" s="127"/>
      <c r="O39" s="127"/>
      <c r="P39" s="127"/>
      <c r="Q39" s="127"/>
      <c r="R39" s="128"/>
    </row>
    <row r="40" spans="1:18" ht="30.75" customHeight="1" x14ac:dyDescent="0.25">
      <c r="A40" s="122"/>
      <c r="B40" s="123"/>
      <c r="C40" s="124"/>
      <c r="D40" s="125"/>
      <c r="E40" s="125"/>
      <c r="F40" s="125"/>
      <c r="G40" s="125"/>
      <c r="H40" s="125"/>
      <c r="I40" s="126"/>
      <c r="J40" s="127"/>
      <c r="K40" s="128"/>
      <c r="L40" s="129"/>
      <c r="M40" s="127"/>
      <c r="N40" s="127"/>
      <c r="O40" s="127"/>
      <c r="P40" s="127"/>
      <c r="Q40" s="127"/>
      <c r="R40" s="128"/>
    </row>
    <row r="41" spans="1:18" ht="21" customHeight="1" x14ac:dyDescent="0.25">
      <c r="A41" s="122"/>
      <c r="B41" s="123"/>
      <c r="C41" s="124"/>
      <c r="D41" s="125"/>
      <c r="E41" s="125"/>
      <c r="F41" s="125"/>
      <c r="G41" s="125"/>
      <c r="H41" s="125"/>
      <c r="I41" s="126"/>
      <c r="J41" s="127"/>
      <c r="K41" s="128"/>
      <c r="L41" s="129"/>
      <c r="M41" s="127"/>
      <c r="N41" s="127"/>
      <c r="O41" s="127"/>
      <c r="P41" s="127"/>
      <c r="Q41" s="127"/>
      <c r="R41" s="128"/>
    </row>
    <row r="42" spans="1:18" ht="27" customHeight="1" x14ac:dyDescent="0.25">
      <c r="A42" s="122"/>
      <c r="B42" s="123"/>
      <c r="C42" s="124"/>
      <c r="D42" s="125"/>
      <c r="E42" s="125"/>
      <c r="F42" s="125"/>
      <c r="G42" s="125"/>
      <c r="H42" s="125"/>
      <c r="I42" s="126"/>
      <c r="J42" s="127"/>
      <c r="K42" s="128"/>
      <c r="L42" s="129"/>
      <c r="M42" s="127"/>
      <c r="N42" s="127"/>
      <c r="O42" s="127"/>
      <c r="P42" s="127"/>
      <c r="Q42" s="127"/>
      <c r="R42" s="128"/>
    </row>
    <row r="43" spans="1:18" ht="48.75" customHeight="1" x14ac:dyDescent="0.25">
      <c r="A43" s="122"/>
      <c r="B43" s="123"/>
      <c r="C43" s="124"/>
      <c r="D43" s="125"/>
      <c r="E43" s="125"/>
      <c r="F43" s="125"/>
      <c r="G43" s="125"/>
      <c r="H43" s="125"/>
      <c r="I43" s="126"/>
      <c r="J43" s="127"/>
      <c r="K43" s="128"/>
      <c r="L43" s="129"/>
      <c r="M43" s="127"/>
      <c r="N43" s="127"/>
      <c r="O43" s="127"/>
      <c r="P43" s="127"/>
      <c r="Q43" s="127"/>
      <c r="R43" s="128"/>
    </row>
    <row r="44" spans="1:18" ht="36.75" customHeight="1" x14ac:dyDescent="0.25">
      <c r="A44" s="122"/>
      <c r="B44" s="123"/>
      <c r="C44" s="124"/>
      <c r="D44" s="125"/>
      <c r="E44" s="125"/>
      <c r="F44" s="125"/>
      <c r="G44" s="125"/>
      <c r="H44" s="125"/>
      <c r="I44" s="126"/>
      <c r="J44" s="127"/>
      <c r="K44" s="128"/>
      <c r="L44" s="129"/>
      <c r="M44" s="127"/>
      <c r="N44" s="127"/>
      <c r="O44" s="127"/>
      <c r="P44" s="127"/>
      <c r="Q44" s="127"/>
      <c r="R44" s="128"/>
    </row>
    <row r="45" spans="1:18" ht="15.75" x14ac:dyDescent="0.25">
      <c r="A45" s="122"/>
      <c r="B45" s="123"/>
      <c r="C45" s="124"/>
      <c r="D45" s="125"/>
      <c r="E45" s="125"/>
      <c r="F45" s="125"/>
      <c r="G45" s="125"/>
      <c r="H45" s="125"/>
      <c r="I45" s="126"/>
      <c r="J45" s="127"/>
      <c r="K45" s="128"/>
      <c r="L45" s="129"/>
      <c r="M45" s="127"/>
      <c r="N45" s="127"/>
      <c r="O45" s="127"/>
      <c r="P45" s="127"/>
      <c r="Q45" s="127"/>
      <c r="R45" s="128"/>
    </row>
    <row r="46" spans="1:18" ht="15.75" customHeight="1" x14ac:dyDescent="0.25">
      <c r="A46" s="122"/>
      <c r="B46" s="123"/>
      <c r="C46" s="124"/>
      <c r="D46" s="125"/>
      <c r="E46" s="125"/>
      <c r="F46" s="125"/>
      <c r="G46" s="125"/>
      <c r="H46" s="125"/>
      <c r="I46" s="126"/>
      <c r="J46" s="127"/>
      <c r="K46" s="128"/>
      <c r="L46" s="129"/>
      <c r="M46" s="127"/>
      <c r="N46" s="127"/>
      <c r="O46" s="127"/>
      <c r="P46" s="127"/>
      <c r="Q46" s="127"/>
      <c r="R46" s="128"/>
    </row>
    <row r="47" spans="1:18" ht="15.75" x14ac:dyDescent="0.25">
      <c r="A47" s="122"/>
      <c r="B47" s="123"/>
      <c r="C47" s="124"/>
      <c r="D47" s="125"/>
      <c r="E47" s="125"/>
      <c r="F47" s="125"/>
      <c r="G47" s="125"/>
      <c r="H47" s="125"/>
      <c r="I47" s="126"/>
      <c r="J47" s="127"/>
      <c r="K47" s="128"/>
      <c r="L47" s="129"/>
      <c r="M47" s="127"/>
      <c r="N47" s="127"/>
      <c r="O47" s="127"/>
      <c r="P47" s="127"/>
      <c r="Q47" s="127"/>
      <c r="R47" s="128"/>
    </row>
  </sheetData>
  <mergeCells count="114">
    <mergeCell ref="A24:R24"/>
    <mergeCell ref="A28:B28"/>
    <mergeCell ref="L28:R28"/>
    <mergeCell ref="A14:R14"/>
    <mergeCell ref="A15:R15"/>
    <mergeCell ref="A1:R1"/>
    <mergeCell ref="A2:F2"/>
    <mergeCell ref="A4:R4"/>
    <mergeCell ref="G3:R3"/>
    <mergeCell ref="I2:J2"/>
    <mergeCell ref="K2:N2"/>
    <mergeCell ref="O2:R2"/>
    <mergeCell ref="A3:F3"/>
    <mergeCell ref="A5:R5"/>
    <mergeCell ref="A17:R17"/>
    <mergeCell ref="A18:R18"/>
    <mergeCell ref="A19:R19"/>
    <mergeCell ref="A16:R16"/>
    <mergeCell ref="A10:R10"/>
    <mergeCell ref="A21:R21"/>
    <mergeCell ref="A22:R22"/>
    <mergeCell ref="A23:R23"/>
    <mergeCell ref="A6:R6"/>
    <mergeCell ref="A7:R7"/>
    <mergeCell ref="A34:B34"/>
    <mergeCell ref="A35:B35"/>
    <mergeCell ref="A36:B36"/>
    <mergeCell ref="C34:I34"/>
    <mergeCell ref="A20:R20"/>
    <mergeCell ref="L37:R37"/>
    <mergeCell ref="A37:B37"/>
    <mergeCell ref="L31:R31"/>
    <mergeCell ref="C32:I32"/>
    <mergeCell ref="J32:K32"/>
    <mergeCell ref="A26:R26"/>
    <mergeCell ref="C27:I27"/>
    <mergeCell ref="J27:K27"/>
    <mergeCell ref="L27:R27"/>
    <mergeCell ref="C28:I28"/>
    <mergeCell ref="J28:K28"/>
    <mergeCell ref="A27:B27"/>
    <mergeCell ref="C30:I30"/>
    <mergeCell ref="J30:K30"/>
    <mergeCell ref="L30:R30"/>
    <mergeCell ref="A29:B29"/>
    <mergeCell ref="A30:B30"/>
    <mergeCell ref="C29:I29"/>
    <mergeCell ref="J29:K29"/>
    <mergeCell ref="J36:K36"/>
    <mergeCell ref="L36:R36"/>
    <mergeCell ref="J34:K34"/>
    <mergeCell ref="C31:I31"/>
    <mergeCell ref="J31:K31"/>
    <mergeCell ref="L32:R32"/>
    <mergeCell ref="C33:I33"/>
    <mergeCell ref="J33:K33"/>
    <mergeCell ref="L33:R33"/>
    <mergeCell ref="A25:R25"/>
    <mergeCell ref="A40:B40"/>
    <mergeCell ref="C40:I40"/>
    <mergeCell ref="J40:K40"/>
    <mergeCell ref="L40:R40"/>
    <mergeCell ref="L29:R29"/>
    <mergeCell ref="J38:K38"/>
    <mergeCell ref="L38:R38"/>
    <mergeCell ref="C39:I39"/>
    <mergeCell ref="J39:K39"/>
    <mergeCell ref="L39:R39"/>
    <mergeCell ref="A31:B31"/>
    <mergeCell ref="A32:B32"/>
    <mergeCell ref="A33:B33"/>
    <mergeCell ref="C38:I38"/>
    <mergeCell ref="A38:B38"/>
    <mergeCell ref="A39:B39"/>
    <mergeCell ref="C37:I37"/>
    <mergeCell ref="J37:K37"/>
    <mergeCell ref="L34:R34"/>
    <mergeCell ref="C35:I35"/>
    <mergeCell ref="J35:K35"/>
    <mergeCell ref="L35:R35"/>
    <mergeCell ref="C36:I36"/>
    <mergeCell ref="L45:R45"/>
    <mergeCell ref="A44:B44"/>
    <mergeCell ref="C44:I44"/>
    <mergeCell ref="J44:K44"/>
    <mergeCell ref="L44:R44"/>
    <mergeCell ref="A41:B41"/>
    <mergeCell ref="C41:I41"/>
    <mergeCell ref="J41:K41"/>
    <mergeCell ref="L41:R41"/>
    <mergeCell ref="A8:R8"/>
    <mergeCell ref="A9:R9"/>
    <mergeCell ref="A11:R11"/>
    <mergeCell ref="A12:R12"/>
    <mergeCell ref="A13:R13"/>
    <mergeCell ref="A47:B47"/>
    <mergeCell ref="C47:I47"/>
    <mergeCell ref="J47:K47"/>
    <mergeCell ref="L47:R47"/>
    <mergeCell ref="A46:B46"/>
    <mergeCell ref="C46:I46"/>
    <mergeCell ref="J46:K46"/>
    <mergeCell ref="L46:R46"/>
    <mergeCell ref="A43:B43"/>
    <mergeCell ref="C43:I43"/>
    <mergeCell ref="J43:K43"/>
    <mergeCell ref="L43:R43"/>
    <mergeCell ref="A42:B42"/>
    <mergeCell ref="C42:I42"/>
    <mergeCell ref="J42:K42"/>
    <mergeCell ref="L42:R42"/>
    <mergeCell ref="A45:B45"/>
    <mergeCell ref="C45:I45"/>
    <mergeCell ref="J45:K45"/>
  </mergeCells>
  <phoneticPr fontId="22" type="noConversion"/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16" sqref="B16"/>
    </sheetView>
  </sheetViews>
  <sheetFormatPr defaultRowHeight="15.75" x14ac:dyDescent="0.25"/>
  <cols>
    <col min="1" max="1" width="9.140625" style="55"/>
    <col min="2" max="2" width="22.42578125" style="55" customWidth="1"/>
    <col min="3" max="8" width="9.140625" style="55"/>
  </cols>
  <sheetData>
    <row r="1" spans="1:14" ht="18" x14ac:dyDescent="0.25">
      <c r="A1" s="174" t="s">
        <v>86</v>
      </c>
      <c r="B1" s="174"/>
      <c r="C1" s="174"/>
      <c r="D1" s="174"/>
      <c r="E1" s="174"/>
      <c r="F1" s="174"/>
      <c r="G1" s="174"/>
      <c r="H1" s="174"/>
    </row>
    <row r="2" spans="1:14" x14ac:dyDescent="0.25">
      <c r="A2" s="54"/>
    </row>
    <row r="3" spans="1:14" ht="18.75" x14ac:dyDescent="0.25">
      <c r="A3" s="175" t="s">
        <v>31</v>
      </c>
      <c r="B3" s="56"/>
      <c r="C3" s="169" t="s">
        <v>32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x14ac:dyDescent="0.25">
      <c r="A4" s="176"/>
      <c r="B4" s="57"/>
      <c r="C4" s="58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59">
        <v>7</v>
      </c>
      <c r="J4" s="59">
        <v>8</v>
      </c>
      <c r="K4" s="59">
        <v>9</v>
      </c>
      <c r="L4" s="59">
        <v>10</v>
      </c>
    </row>
    <row r="5" spans="1:14" x14ac:dyDescent="0.25">
      <c r="A5" s="176"/>
      <c r="B5" s="60" t="s">
        <v>33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4" ht="15" customHeight="1" x14ac:dyDescent="0.25">
      <c r="A6" s="177"/>
      <c r="B6" s="61" t="s">
        <v>34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4" x14ac:dyDescent="0.25">
      <c r="A7" s="62">
        <v>1</v>
      </c>
      <c r="B7" s="63"/>
      <c r="C7" s="64"/>
      <c r="D7" s="64"/>
      <c r="E7" s="59"/>
      <c r="F7" s="59"/>
      <c r="G7" s="59"/>
      <c r="H7" s="59"/>
      <c r="I7" s="59"/>
      <c r="J7" s="59"/>
      <c r="K7" s="59"/>
      <c r="L7" s="59"/>
    </row>
    <row r="8" spans="1:14" x14ac:dyDescent="0.25">
      <c r="A8" s="62">
        <v>2</v>
      </c>
      <c r="B8" s="65"/>
      <c r="C8" s="65"/>
      <c r="D8" s="65"/>
      <c r="E8" s="65"/>
      <c r="F8" s="65"/>
      <c r="G8" s="65"/>
      <c r="H8" s="65"/>
      <c r="I8" s="59"/>
      <c r="J8" s="59"/>
      <c r="K8" s="59"/>
      <c r="L8" s="59"/>
    </row>
    <row r="9" spans="1:14" x14ac:dyDescent="0.25">
      <c r="A9" s="62">
        <v>3</v>
      </c>
      <c r="B9" s="65"/>
      <c r="C9" s="65"/>
      <c r="D9" s="65"/>
      <c r="E9" s="65"/>
      <c r="F9" s="65"/>
      <c r="G9" s="65"/>
      <c r="H9" s="65"/>
      <c r="I9" s="59"/>
      <c r="J9" s="59"/>
      <c r="K9" s="59"/>
      <c r="L9" s="59"/>
    </row>
    <row r="10" spans="1:14" x14ac:dyDescent="0.25">
      <c r="A10" s="62">
        <v>4</v>
      </c>
      <c r="B10" s="172"/>
      <c r="C10" s="173"/>
      <c r="D10" s="65"/>
      <c r="E10" s="65"/>
      <c r="F10" s="65"/>
      <c r="G10" s="65"/>
      <c r="H10" s="65"/>
      <c r="I10" s="59"/>
      <c r="J10" s="59"/>
      <c r="K10" s="59"/>
      <c r="L10" s="59"/>
    </row>
    <row r="11" spans="1:14" x14ac:dyDescent="0.25">
      <c r="A11" s="62">
        <v>5</v>
      </c>
      <c r="B11" s="65"/>
      <c r="C11" s="65"/>
      <c r="D11" s="65"/>
      <c r="E11" s="65"/>
      <c r="F11" s="65"/>
      <c r="G11" s="65"/>
      <c r="H11" s="65"/>
      <c r="I11" s="59"/>
      <c r="J11" s="59"/>
      <c r="K11" s="59"/>
      <c r="L11" s="59"/>
    </row>
    <row r="12" spans="1:14" x14ac:dyDescent="0.25">
      <c r="A12" s="62">
        <v>6</v>
      </c>
      <c r="B12" s="65"/>
      <c r="C12" s="65"/>
      <c r="D12" s="65"/>
      <c r="E12" s="65"/>
      <c r="F12" s="65"/>
      <c r="G12" s="65"/>
      <c r="H12" s="65"/>
      <c r="I12" s="59"/>
      <c r="J12" s="59"/>
      <c r="K12" s="59"/>
      <c r="L12" s="59"/>
    </row>
    <row r="13" spans="1:14" x14ac:dyDescent="0.25">
      <c r="A13" s="62">
        <v>7</v>
      </c>
      <c r="B13" s="65"/>
      <c r="C13" s="65"/>
      <c r="D13" s="65"/>
      <c r="E13" s="65"/>
      <c r="F13" s="65"/>
      <c r="G13" s="65"/>
      <c r="H13" s="65"/>
      <c r="I13" s="59"/>
      <c r="J13" s="59"/>
      <c r="K13" s="59"/>
      <c r="L13" s="59"/>
    </row>
    <row r="14" spans="1:14" x14ac:dyDescent="0.25">
      <c r="A14" s="62">
        <v>8</v>
      </c>
      <c r="B14" s="65"/>
      <c r="C14" s="65"/>
      <c r="D14" s="65"/>
      <c r="E14" s="65"/>
      <c r="F14" s="65"/>
      <c r="G14" s="65"/>
      <c r="H14" s="65"/>
      <c r="I14" s="59"/>
      <c r="J14" s="59"/>
      <c r="K14" s="59"/>
      <c r="L14" s="59"/>
    </row>
    <row r="15" spans="1:14" x14ac:dyDescent="0.25">
      <c r="A15" s="62">
        <v>9</v>
      </c>
      <c r="B15" s="65"/>
      <c r="C15" s="65"/>
      <c r="D15" s="65"/>
      <c r="E15" s="65"/>
      <c r="F15" s="65"/>
      <c r="G15" s="65"/>
      <c r="H15" s="65"/>
      <c r="I15" s="59"/>
      <c r="J15" s="59"/>
      <c r="K15" s="59"/>
      <c r="L15" s="59"/>
    </row>
    <row r="16" spans="1:14" x14ac:dyDescent="0.25">
      <c r="A16" s="62">
        <v>10</v>
      </c>
      <c r="B16" s="65"/>
      <c r="C16" s="65"/>
      <c r="D16" s="65"/>
      <c r="E16" s="65"/>
      <c r="F16" s="65"/>
      <c r="G16" s="65"/>
      <c r="H16" s="65"/>
      <c r="I16" s="59"/>
      <c r="J16" s="59"/>
      <c r="K16" s="59"/>
      <c r="L16" s="59"/>
    </row>
    <row r="17" spans="1:12" x14ac:dyDescent="0.25">
      <c r="A17" s="62">
        <v>11</v>
      </c>
      <c r="B17" s="65"/>
      <c r="C17" s="65"/>
      <c r="D17" s="65"/>
      <c r="E17" s="65"/>
      <c r="F17" s="65"/>
      <c r="G17" s="65"/>
      <c r="H17" s="65"/>
      <c r="I17" s="59"/>
      <c r="J17" s="59"/>
      <c r="K17" s="59"/>
      <c r="L17" s="59"/>
    </row>
    <row r="18" spans="1:12" x14ac:dyDescent="0.25">
      <c r="A18" s="62">
        <v>12</v>
      </c>
      <c r="B18" s="65"/>
      <c r="C18" s="65"/>
      <c r="D18" s="65"/>
      <c r="E18" s="65"/>
      <c r="F18" s="65"/>
      <c r="G18" s="65"/>
      <c r="H18" s="65"/>
      <c r="I18" s="59"/>
      <c r="J18" s="59"/>
      <c r="K18" s="59"/>
      <c r="L18" s="59"/>
    </row>
    <row r="19" spans="1:12" x14ac:dyDescent="0.25">
      <c r="A19" s="62">
        <v>13</v>
      </c>
      <c r="B19" s="65"/>
      <c r="C19" s="65"/>
      <c r="D19" s="65"/>
      <c r="E19" s="65"/>
      <c r="F19" s="65"/>
      <c r="G19" s="65"/>
      <c r="H19" s="65"/>
      <c r="I19" s="59"/>
      <c r="J19" s="59"/>
      <c r="K19" s="59"/>
      <c r="L19" s="59"/>
    </row>
    <row r="20" spans="1:12" x14ac:dyDescent="0.25">
      <c r="A20" s="62">
        <v>14</v>
      </c>
      <c r="B20" s="65"/>
      <c r="C20" s="65"/>
      <c r="D20" s="65"/>
      <c r="E20" s="65"/>
      <c r="F20" s="65"/>
      <c r="G20" s="65"/>
      <c r="H20" s="65"/>
      <c r="I20" s="59"/>
      <c r="J20" s="59"/>
      <c r="K20" s="59"/>
      <c r="L20" s="59"/>
    </row>
    <row r="21" spans="1:12" x14ac:dyDescent="0.25">
      <c r="A21" s="62">
        <v>15</v>
      </c>
      <c r="B21" s="65"/>
      <c r="C21" s="65"/>
      <c r="D21" s="65"/>
      <c r="E21" s="65"/>
      <c r="F21" s="65"/>
      <c r="G21" s="65"/>
      <c r="H21" s="65"/>
      <c r="I21" s="59"/>
      <c r="J21" s="59"/>
      <c r="K21" s="59"/>
      <c r="L21" s="59"/>
    </row>
    <row r="22" spans="1:12" x14ac:dyDescent="0.25">
      <c r="A22" s="62">
        <v>16</v>
      </c>
      <c r="B22" s="65"/>
      <c r="C22" s="65"/>
      <c r="D22" s="65"/>
      <c r="E22" s="65"/>
      <c r="F22" s="65"/>
      <c r="G22" s="65"/>
      <c r="H22" s="65"/>
      <c r="I22" s="59"/>
      <c r="J22" s="59"/>
      <c r="K22" s="59"/>
      <c r="L22" s="59"/>
    </row>
  </sheetData>
  <mergeCells count="15">
    <mergeCell ref="B10:C10"/>
    <mergeCell ref="A1:H1"/>
    <mergeCell ref="A3:A6"/>
    <mergeCell ref="C3:H3"/>
    <mergeCell ref="C5:C6"/>
    <mergeCell ref="D5:D6"/>
    <mergeCell ref="E5:E6"/>
    <mergeCell ref="F5:F6"/>
    <mergeCell ref="G5:G6"/>
    <mergeCell ref="H5:H6"/>
    <mergeCell ref="I3:N3"/>
    <mergeCell ref="I5:I6"/>
    <mergeCell ref="J5:J6"/>
    <mergeCell ref="K5:K6"/>
    <mergeCell ref="L5:L6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Информатика</cp:lastModifiedBy>
  <dcterms:created xsi:type="dcterms:W3CDTF">2020-11-25T18:48:25Z</dcterms:created>
  <dcterms:modified xsi:type="dcterms:W3CDTF">2020-12-23T09:21:13Z</dcterms:modified>
</cp:coreProperties>
</file>